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事務関係\#H31・R01上水道課\【P1・2】H31水道事業会計\★公営企業経営比較分析表（平成30年度決算）\【経営比較分析表】212164瑞穂市\"/>
    </mc:Choice>
  </mc:AlternateContent>
  <workbookProtection workbookAlgorithmName="SHA-512" workbookHashValue="ozoHI+sRVnUIa4IfuCdIXPpW6xlbXZgZaInrePSaXjq1ywdmoJingo5TPY4QN89tuNt4kbAd+eyUB+WYRo5btQ==" workbookSaltValue="XKRlzUucu6/5c/xVwCi6E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<sst xmlns="http://schemas.openxmlformats.org/spreadsheetml/2006/main" count="220" uniqueCount="108">
  <si>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</si>
  <si>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</si>
  <si>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</si>
  <si>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</si>
  <si>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</si>
  <si>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</si>
  <si>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</si>
  <si>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</si>
  <si>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</si>
  <si>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</si>
  <si>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</si>
  <si>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</si>
  <si>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</si>
  <si>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</si>
  <si>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</si>
  <si>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</si>
  <si>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</si>
  <si>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</si>
  <si>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</si>
  <si>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</si>
  <si>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</si>
  <si>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</si>
  <si>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</si>
  <si>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</si>
  <si>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</si>
  <si>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</si>
  <si>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</si>
  <si>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</si>
  <si>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</si>
  <si>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</si>
  <si>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</si>
  <si>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</si>
  <si>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</si>
  <si>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</si>
  <si>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</si>
  <si>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</si>
  <si>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</si>
  <si>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</si>
  <si>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</si>
  <si>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</si>
  <si>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</si>
  <si>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</si>
  <si>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</si>
  <si>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</si>
  <si>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</si>
  <si>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</si>
  <si>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</si>
  <si>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</si>
  <si>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</si>
  <si>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</si>
  <si>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</si>
  <si>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</si>
  <si>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</si>
  <si>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</si>
  <si>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</si>
  <si>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</si>
  <si>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</si>
  <si>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</si>
  <si>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</si>
  <si>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</si>
  <si>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</si>
  <si>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</si>
  <si>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</si>
  <si>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</si>
  <si>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</si>
  <si>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</si>
  <si>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</si>
  <si>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</si>
  <si>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</si>
  <si>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</si>
  <si>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</si>
  <si>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</si>
  <si>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</si>
  <si>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</si>
  <si>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</si>
  <si>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</si>
  <si>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</si>
  <si>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</si>
  <si>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</si>
  <si>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</si>
  <si>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</si>
  <si>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</si>
  <si>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</si>
  <si>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</si>
  <si>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</si>
  <si>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</si>
  <si>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</si>
  <si>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</si>
  <si>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</si>
  <si>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</si>
  <si>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</si>
  <si>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</si>
  <si>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</si>
  <si>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瑞穂市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</si>
  <si>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</si>
  <si>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</si>
  <si>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</si>
  <si>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</si>
  <si>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</si>
  <si>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</si>
  <si>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</si>
  <si>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</si>
  <si>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</si>
  <si>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</si>
  <si>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</si>
  <si>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「①経常収支比率」は、100％以上であり収支は黒字になっています。
「②累積欠損金比率」は0％であり損失のない健全経営が維持されています。
「③流動比率」は、全国平均を比較的大きく上回っており良好な状態ですが、建設改良費等に充てる企業債や未払金などの流動負債が増加すると流動比率は低下します。
「④企業債残高対給水収益比率」は、類似団体に比べ低い水準にありますが、水道施設の更新などによる企業債の増加が見込まれ、給水収益と企業債残高のバランスに留意する必要があります。
「⑥給水原価」は、井戸水による自己水であるため低く抑えられており、「⑤料金回収率」は、全国平均を上回っています。引き続き安定した給水事業を維持していくための更なる財源確保が求められます。
「⑦施設利用率」は、類似団体に比べ高い水準にあります。給水人口の増加に伴う１日平均配水量が増える傾向にあり、施設の稼動率は良好な状態と言えます。
「⑧有収率」は、類似団体に比べ低くなっています。漏水調査、老朽管の更新、修理などを継続的に実施し有収率の向上に努めます。</t>
    <phoneticPr fontId="4"/>
  </si>
  <si>
    <t>　瑞穂市の水道事業は、経営の健全性及び効率性では良好な状態にありますが、今後見込まれる人口の減少、節水意識の向上などにより給水収益が減少することが想定される中で、老朽施設の更新需要に対応していくには、水道料金や施設規模の見直しなどの取り組みを更に進める必要があります。既に策定している経営戦略や水道施設更新計画を活用し、長期的な視点に基づく経営の健全化に努めます。</t>
    <rPh sb="134" eb="135">
      <t>スデ</t>
    </rPh>
    <rPh sb="136" eb="138">
      <t>サクテイ</t>
    </rPh>
    <phoneticPr fontId="4"/>
  </si>
  <si>
    <r>
      <t xml:space="preserve">「①有形固定資産減価償却率」は、全国、類似団体平均値とほぼ同水準となっています。
「②管路経年化率」は、類似団体と比べて低い状態にあるものの、これは耐用年数（40年）に達している管路がまだ少ないためで、今後耐用年数に達し更新時期を迎える管路が増加するため、計画的かつ効率的な更新に取り組む必要があります。
</t>
    </r>
    <r>
      <rPr>
        <sz val="11"/>
        <rFont val="ＭＳ ゴシック"/>
        <family val="3"/>
        <charset val="128"/>
      </rPr>
      <t>「③管路更新率」は、0.51と例年より若干低い水準で類似団体の平均値並みとなっています。「②管路経年化率」が増加しており、</t>
    </r>
    <r>
      <rPr>
        <sz val="11"/>
        <color theme="1"/>
        <rFont val="ＭＳ ゴシック"/>
        <family val="3"/>
        <charset val="128"/>
      </rPr>
      <t>管路の老朽化が今後も進んで行くことから、計画的かつ効率的な更新を実施する必要があります。</t>
    </r>
    <rPh sb="168" eb="170">
      <t>レイネン</t>
    </rPh>
    <rPh sb="187" eb="188">
      <t>ナ</t>
    </rPh>
    <rPh sb="221" eb="223">
      <t>コンゴ</t>
    </rPh>
    <rPh sb="227" eb="228">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</si>
</sst>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0.94</c:v>
                </c:pt>
                <c:pt idx="2">
                  <c:v>0.62</c:v>
                </c:pt>
                <c:pt idx="3">
                  <c:v>0.68</c:v>
                </c:pt>
                <c:pt idx="4">
                  <c:v>0.51</c:v>
                </c:pt>
              </c:numCache>
            </c:numRef>
          </c:val>
          <c:extLst>
            <c:ext xmlns:c16="http://schemas.microsoft.com/office/drawing/2014/chart" uri="{C3380CC4-5D6E-409C-BE32-E72D297353CC}">
              <c16:uniqueId val="{00000000-32BA-439A-84F0-B472DAB44A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32BA-439A-84F0-B472DAB44A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63.71</c:v>
                </c:pt>
                <c:pt idx="1">
                  <c:v>65.89</c:v>
                </c:pt>
                <c:pt idx="2">
                  <c:v>67.89</c:v>
                </c:pt>
                <c:pt idx="3">
                  <c:v>69.08</c:v>
                </c:pt>
                <c:pt idx="4">
                  <c:v>69.45</c:v>
                </c:pt>
              </c:numCache>
            </c:numRef>
          </c:val>
          <c:extLst>
            <c:ext xmlns:c16="http://schemas.microsoft.com/office/drawing/2014/chart" uri="{C3380CC4-5D6E-409C-BE32-E72D297353CC}">
              <c16:uniqueId val="{00000000-EC8C-4AED-92AA-935E3DEC78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EC8C-4AED-92AA-935E3DEC78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80.33</c:v>
                </c:pt>
                <c:pt idx="1">
                  <c:v>78.66</c:v>
                </c:pt>
                <c:pt idx="2">
                  <c:v>77.739999999999995</c:v>
                </c:pt>
                <c:pt idx="3">
                  <c:v>77.209999999999994</c:v>
                </c:pt>
                <c:pt idx="4">
                  <c:v>77.61</c:v>
                </c:pt>
              </c:numCache>
            </c:numRef>
          </c:val>
          <c:extLst>
            <c:ext xmlns:c16="http://schemas.microsoft.com/office/drawing/2014/chart" uri="{C3380CC4-5D6E-409C-BE32-E72D297353CC}">
              <c16:uniqueId val="{00000000-9B64-41D9-B4DE-7841F922F9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9B64-41D9-B4DE-7841F922F9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114.82</c:v>
                </c:pt>
                <c:pt idx="1">
                  <c:v>120.09</c:v>
                </c:pt>
                <c:pt idx="2">
                  <c:v>124.55</c:v>
                </c:pt>
                <c:pt idx="3">
                  <c:v>114.69</c:v>
                </c:pt>
                <c:pt idx="4">
                  <c:v>111.92</c:v>
                </c:pt>
              </c:numCache>
            </c:numRef>
          </c:val>
          <c:extLst>
            <c:ext xmlns:c16="http://schemas.microsoft.com/office/drawing/2014/chart" uri="{C3380CC4-5D6E-409C-BE32-E72D297353CC}">
              <c16:uniqueId val="{00000000-0589-442A-974B-6D41993AC7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0589-442A-974B-6D41993AC7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45.37</c:v>
                </c:pt>
                <c:pt idx="1">
                  <c:v>46.45</c:v>
                </c:pt>
                <c:pt idx="2">
                  <c:v>45.08</c:v>
                </c:pt>
                <c:pt idx="3">
                  <c:v>45.95</c:v>
                </c:pt>
                <c:pt idx="4">
                  <c:v>45.79</c:v>
                </c:pt>
              </c:numCache>
            </c:numRef>
          </c:val>
          <c:extLst>
            <c:ext xmlns:c16="http://schemas.microsoft.com/office/drawing/2014/chart" uri="{C3380CC4-5D6E-409C-BE32-E72D297353CC}">
              <c16:uniqueId val="{00000000-DB34-41FF-8B02-E0C09EB0A6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DB34-41FF-8B02-E0C09EB0A6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2.5299999999999998</c:v>
                </c:pt>
                <c:pt idx="1">
                  <c:v>2.63</c:v>
                </c:pt>
                <c:pt idx="2">
                  <c:v>4.32</c:v>
                </c:pt>
                <c:pt idx="3">
                  <c:v>4.49</c:v>
                </c:pt>
                <c:pt idx="4">
                  <c:v>7.18</c:v>
                </c:pt>
              </c:numCache>
            </c:numRef>
          </c:val>
          <c:extLst>
            <c:ext xmlns:c16="http://schemas.microsoft.com/office/drawing/2014/chart" uri="{C3380CC4-5D6E-409C-BE32-E72D297353CC}">
              <c16:uniqueId val="{00000000-CE97-444F-9576-1467E39CF7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CE97-444F-9576-1467E39CF7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0F-4460-9E40-6A59CDCD83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E50F-4460-9E40-6A59CDCD83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929.64</c:v>
                </c:pt>
                <c:pt idx="1">
                  <c:v>936.79</c:v>
                </c:pt>
                <c:pt idx="2">
                  <c:v>407.32</c:v>
                </c:pt>
                <c:pt idx="3">
                  <c:v>815.33</c:v>
                </c:pt>
                <c:pt idx="4">
                  <c:v>802.25</c:v>
                </c:pt>
              </c:numCache>
            </c:numRef>
          </c:val>
          <c:extLst>
            <c:ext xmlns:c16="http://schemas.microsoft.com/office/drawing/2014/chart" uri="{C3380CC4-5D6E-409C-BE32-E72D297353CC}">
              <c16:uniqueId val="{00000000-D893-4A56-8B0F-CFB175DADC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D893-4A56-8B0F-CFB175DADC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164.97</c:v>
                </c:pt>
                <c:pt idx="1">
                  <c:v>151.06</c:v>
                </c:pt>
                <c:pt idx="2">
                  <c:v>137.19999999999999</c:v>
                </c:pt>
                <c:pt idx="3">
                  <c:v>123.82</c:v>
                </c:pt>
                <c:pt idx="4">
                  <c:v>110.58</c:v>
                </c:pt>
              </c:numCache>
            </c:numRef>
          </c:val>
          <c:extLst>
            <c:ext xmlns:c16="http://schemas.microsoft.com/office/drawing/2014/chart" uri="{C3380CC4-5D6E-409C-BE32-E72D297353CC}">
              <c16:uniqueId val="{00000000-3C3C-486A-A730-E69ACAEB99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3C3C-486A-A730-E69ACAEB99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114.71</c:v>
                </c:pt>
                <c:pt idx="1">
                  <c:v>120.04</c:v>
                </c:pt>
                <c:pt idx="2">
                  <c:v>124.55</c:v>
                </c:pt>
                <c:pt idx="3">
                  <c:v>114.12</c:v>
                </c:pt>
                <c:pt idx="4">
                  <c:v>111.18</c:v>
                </c:pt>
              </c:numCache>
            </c:numRef>
          </c:val>
          <c:extLst>
            <c:ext xmlns:c16="http://schemas.microsoft.com/office/drawing/2014/chart" uri="{C3380CC4-5D6E-409C-BE32-E72D297353CC}">
              <c16:uniqueId val="{00000000-BF32-40C2-A353-EF25C13324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BF32-40C2-A353-EF25C13324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85.19</c:v>
                </c:pt>
                <c:pt idx="1">
                  <c:v>81.41</c:v>
                </c:pt>
                <c:pt idx="2">
                  <c:v>78.489999999999995</c:v>
                </c:pt>
                <c:pt idx="3">
                  <c:v>85.85</c:v>
                </c:pt>
                <c:pt idx="4">
                  <c:v>88.19</c:v>
                </c:pt>
              </c:numCache>
            </c:numRef>
          </c:val>
          <c:extLst>
            <c:ext xmlns:c16="http://schemas.microsoft.com/office/drawing/2014/chart" uri="{C3380CC4-5D6E-409C-BE32-E72D297353CC}">
              <c16:uniqueId val="{00000000-DEEC-49BD-8903-810A476D07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DEEC-49BD-8903-810A476D07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岐阜県　瑞穂市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54686</v>
      </c>
      <c r="AM8" s="60"/>
      <c r="AN8" s="60"/>
      <c r="AO8" s="60"/>
      <c r="AP8" s="60"/>
      <c r="AQ8" s="60"/>
      <c r="AR8" s="60"/>
      <c r="AS8" s="60"/>
      <c r="AT8" s="51">
        <f>データ!$S$6</f>
        <v>28.19</v>
      </c>
      <c r="AU8" s="52"/>
      <c r="AV8" s="52"/>
      <c r="AW8" s="52"/>
      <c r="AX8" s="52"/>
      <c r="AY8" s="52"/>
      <c r="AZ8" s="52"/>
      <c r="BA8" s="52"/>
      <c r="BB8" s="53">
        <f>データ!$T$6</f>
        <v>1939.91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91.03</v>
      </c>
      <c r="J10" s="52"/>
      <c r="K10" s="52"/>
      <c r="L10" s="52"/>
      <c r="M10" s="52"/>
      <c r="N10" s="52"/>
      <c r="O10" s="63"/>
      <c r="P10" s="53">
        <f>データ!$P$6</f>
        <v>85.63</v>
      </c>
      <c r="Q10" s="53"/>
      <c r="R10" s="53"/>
      <c r="S10" s="53"/>
      <c r="T10" s="53"/>
      <c r="U10" s="53"/>
      <c r="V10" s="53"/>
      <c r="W10" s="60">
        <f>データ!$Q$6</f>
        <v>1890</v>
      </c>
      <c r="X10" s="60"/>
      <c r="Y10" s="60"/>
      <c r="Z10" s="60"/>
      <c r="AA10" s="60"/>
      <c r="AB10" s="60"/>
      <c r="AC10" s="60"/>
      <c r="AD10" s="2"/>
      <c r="AE10" s="2"/>
      <c r="AF10" s="2"/>
      <c r="AG10" s="2"/>
      <c r="AH10" s="4"/>
      <c r="AI10" s="4"/>
      <c r="AJ10" s="4"/>
      <c r="AK10" s="4"/>
      <c r="AL10" s="60">
        <f>データ!$U$6</f>
        <v>46870</v>
      </c>
      <c r="AM10" s="60"/>
      <c r="AN10" s="60"/>
      <c r="AO10" s="60"/>
      <c r="AP10" s="60"/>
      <c r="AQ10" s="60"/>
      <c r="AR10" s="60"/>
      <c r="AS10" s="60"/>
      <c r="AT10" s="51">
        <f>データ!$V$6</f>
        <v>26.85</v>
      </c>
      <c r="AU10" s="52"/>
      <c r="AV10" s="52"/>
      <c r="AW10" s="52"/>
      <c r="AX10" s="52"/>
      <c r="AY10" s="52"/>
      <c r="AZ10" s="52"/>
      <c r="BA10" s="52"/>
      <c r="BB10" s="53">
        <f>データ!$W$6</f>
        <v>1745.62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kEUwqZzXkTn7paj+V+yvU09+Hc4gMXcME3rjhp5VipDXdhHWWkta+Yz4i0X6DmgTEC8WcU5CU1EyXlf+OoJg==" saltValue="Gsxx1S6rV3Ak7KgEg+RP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36"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212164</v>
      </c>
      <c r="D6" s="34">
        <f t="shared" si="3"/>
        <v>46</v>
      </c>
      <c r="E6" s="34">
        <f t="shared" si="3"/>
        <v>1</v>
      </c>
      <c r="F6" s="34">
        <f t="shared" si="3"/>
        <v>0</v>
      </c>
      <c r="G6" s="34">
        <f t="shared" si="3"/>
        <v>1</v>
      </c>
      <c r="H6" s="34" t="str">
        <f t="shared" si="3"/>
        <v>岐阜県　瑞穂市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91.03</v>
      </c>
      <c r="P6" s="35">
        <f t="shared" si="3"/>
        <v>85.63</v>
      </c>
      <c r="Q6" s="35">
        <f t="shared" si="3"/>
        <v>1890</v>
      </c>
      <c r="R6" s="35">
        <f t="shared" si="3"/>
        <v>54686</v>
      </c>
      <c r="S6" s="35">
        <f t="shared" si="3"/>
        <v>28.19</v>
      </c>
      <c r="T6" s="35">
        <f t="shared" si="3"/>
        <v>1939.91</v>
      </c>
      <c r="U6" s="35">
        <f t="shared" si="3"/>
        <v>46870</v>
      </c>
      <c r="V6" s="35">
        <f t="shared" si="3"/>
        <v>26.85</v>
      </c>
      <c r="W6" s="35">
        <f t="shared" si="3"/>
        <v>1745.62</v>
      </c>
      <c r="X6" s="36">
        <f>IF(X7="",NA(),X7)</f>
        <v>114.82</v>
      </c>
      <c r="Y6" s="36">
        <f t="shared" ref="Y6:AG6" si="4">IF(Y7="",NA(),Y7)</f>
        <v>120.09</v>
      </c>
      <c r="Z6" s="36">
        <f t="shared" si="4"/>
        <v>124.55</v>
      </c>
      <c r="AA6" s="36">
        <f t="shared" si="4"/>
        <v>114.69</v>
      </c>
      <c r="AB6" s="36">
        <f t="shared" si="4"/>
        <v>111.92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929.64</v>
      </c>
      <c r="AU6" s="36">
        <f t="shared" ref="AU6:BC6" si="6">IF(AU7="",NA(),AU7)</f>
        <v>936.79</v>
      </c>
      <c r="AV6" s="36">
        <f t="shared" si="6"/>
        <v>407.32</v>
      </c>
      <c r="AW6" s="36">
        <f t="shared" si="6"/>
        <v>815.33</v>
      </c>
      <c r="AX6" s="36">
        <f t="shared" si="6"/>
        <v>802.25</v>
      </c>
      <c r="AY6" s="36">
        <f t="shared" si="6"/>
        <v>382.09</v>
      </c>
      <c r="AZ6" s="36">
        <f t="shared" si="6"/>
        <v>371.31</v>
      </c>
      <c r="BA6" s="36">
        <f t="shared" si="6"/>
        <v>377.63</v>
      </c>
      <c r="BB6" s="36">
        <f t="shared" si="6"/>
        <v>357.34</v>
      </c>
      <c r="BC6" s="36">
        <f t="shared" si="6"/>
        <v>366.03</v>
      </c>
      <c r="BD6" s="35" t="str">
        <f>IF(BD7="","",IF(BD7="-","【-】","【"&amp;SUBSTITUTE(TEXT(BD7,"#,##0.00"),"-","△")&amp;"】"))</f>
        <v>【261.93】</v>
      </c>
      <c r="BE6" s="36">
        <f>IF(BE7="",NA(),BE7)</f>
        <v>164.97</v>
      </c>
      <c r="BF6" s="36">
        <f t="shared" ref="BF6:BN6" si="7">IF(BF7="",NA(),BF7)</f>
        <v>151.06</v>
      </c>
      <c r="BG6" s="36">
        <f t="shared" si="7"/>
        <v>137.19999999999999</v>
      </c>
      <c r="BH6" s="36">
        <f t="shared" si="7"/>
        <v>123.82</v>
      </c>
      <c r="BI6" s="36">
        <f t="shared" si="7"/>
        <v>110.58</v>
      </c>
      <c r="BJ6" s="36">
        <f t="shared" si="7"/>
        <v>385.06</v>
      </c>
      <c r="BK6" s="36">
        <f t="shared" si="7"/>
        <v>373.09</v>
      </c>
      <c r="BL6" s="36">
        <f t="shared" si="7"/>
        <v>364.71</v>
      </c>
      <c r="BM6" s="36">
        <f t="shared" si="7"/>
        <v>373.69</v>
      </c>
      <c r="BN6" s="36">
        <f t="shared" si="7"/>
        <v>370.12</v>
      </c>
      <c r="BO6" s="35" t="str">
        <f>IF(BO7="","",IF(BO7="-","【-】","【"&amp;SUBSTITUTE(TEXT(BO7,"#,##0.00"),"-","△")&amp;"】"))</f>
        <v>【270.46】</v>
      </c>
      <c r="BP6" s="36">
        <f>IF(BP7="",NA(),BP7)</f>
        <v>114.71</v>
      </c>
      <c r="BQ6" s="36">
        <f t="shared" ref="BQ6:BY6" si="8">IF(BQ7="",NA(),BQ7)</f>
        <v>120.04</v>
      </c>
      <c r="BR6" s="36">
        <f t="shared" si="8"/>
        <v>124.55</v>
      </c>
      <c r="BS6" s="36">
        <f t="shared" si="8"/>
        <v>114.12</v>
      </c>
      <c r="BT6" s="36">
        <f t="shared" si="8"/>
        <v>111.18</v>
      </c>
      <c r="BU6" s="36">
        <f t="shared" si="8"/>
        <v>99.07</v>
      </c>
      <c r="BV6" s="36">
        <f t="shared" si="8"/>
        <v>99.99</v>
      </c>
      <c r="BW6" s="36">
        <f t="shared" si="8"/>
        <v>100.65</v>
      </c>
      <c r="BX6" s="36">
        <f t="shared" si="8"/>
        <v>99.87</v>
      </c>
      <c r="BY6" s="36">
        <f t="shared" si="8"/>
        <v>100.42</v>
      </c>
      <c r="BZ6" s="35" t="str">
        <f>IF(BZ7="","",IF(BZ7="-","【-】","【"&amp;SUBSTITUTE(TEXT(BZ7,"#,##0.00"),"-","△")&amp;"】"))</f>
        <v>【103.91】</v>
      </c>
      <c r="CA6" s="36">
        <f>IF(CA7="",NA(),CA7)</f>
        <v>85.19</v>
      </c>
      <c r="CB6" s="36">
        <f t="shared" ref="CB6:CJ6" si="9">IF(CB7="",NA(),CB7)</f>
        <v>81.41</v>
      </c>
      <c r="CC6" s="36">
        <f t="shared" si="9"/>
        <v>78.489999999999995</v>
      </c>
      <c r="CD6" s="36">
        <f t="shared" si="9"/>
        <v>85.85</v>
      </c>
      <c r="CE6" s="36">
        <f t="shared" si="9"/>
        <v>88.19</v>
      </c>
      <c r="CF6" s="36">
        <f t="shared" si="9"/>
        <v>173.03</v>
      </c>
      <c r="CG6" s="36">
        <f t="shared" si="9"/>
        <v>171.15</v>
      </c>
      <c r="CH6" s="36">
        <f t="shared" si="9"/>
        <v>170.19</v>
      </c>
      <c r="CI6" s="36">
        <f t="shared" si="9"/>
        <v>171.81</v>
      </c>
      <c r="CJ6" s="36">
        <f t="shared" si="9"/>
        <v>171.67</v>
      </c>
      <c r="CK6" s="35" t="str">
        <f>IF(CK7="","",IF(CK7="-","【-】","【"&amp;SUBSTITUTE(TEXT(CK7,"#,##0.00"),"-","△")&amp;"】"))</f>
        <v>【167.11】</v>
      </c>
      <c r="CL6" s="36">
        <f>IF(CL7="",NA(),CL7)</f>
        <v>63.71</v>
      </c>
      <c r="CM6" s="36">
        <f t="shared" ref="CM6:CU6" si="10">IF(CM7="",NA(),CM7)</f>
        <v>65.89</v>
      </c>
      <c r="CN6" s="36">
        <f t="shared" si="10"/>
        <v>67.89</v>
      </c>
      <c r="CO6" s="36">
        <f t="shared" si="10"/>
        <v>69.08</v>
      </c>
      <c r="CP6" s="36">
        <f t="shared" si="10"/>
        <v>69.45</v>
      </c>
      <c r="CQ6" s="36">
        <f t="shared" si="10"/>
        <v>58.58</v>
      </c>
      <c r="CR6" s="36">
        <f t="shared" si="10"/>
        <v>58.53</v>
      </c>
      <c r="CS6" s="36">
        <f t="shared" si="10"/>
        <v>59.01</v>
      </c>
      <c r="CT6" s="36">
        <f t="shared" si="10"/>
        <v>60.03</v>
      </c>
      <c r="CU6" s="36">
        <f t="shared" si="10"/>
        <v>59.74</v>
      </c>
      <c r="CV6" s="35" t="str">
        <f>IF(CV7="","",IF(CV7="-","【-】","【"&amp;SUBSTITUTE(TEXT(CV7,"#,##0.00"),"-","△")&amp;"】"))</f>
        <v>【60.27】</v>
      </c>
      <c r="CW6" s="36">
        <f>IF(CW7="",NA(),CW7)</f>
        <v>80.33</v>
      </c>
      <c r="CX6" s="36">
        <f t="shared" ref="CX6:DF6" si="11">IF(CX7="",NA(),CX7)</f>
        <v>78.66</v>
      </c>
      <c r="CY6" s="36">
        <f t="shared" si="11"/>
        <v>77.739999999999995</v>
      </c>
      <c r="CZ6" s="36">
        <f t="shared" si="11"/>
        <v>77.209999999999994</v>
      </c>
      <c r="DA6" s="36">
        <f t="shared" si="11"/>
        <v>77.61</v>
      </c>
      <c r="DB6" s="36">
        <f t="shared" si="11"/>
        <v>85.23</v>
      </c>
      <c r="DC6" s="36">
        <f t="shared" si="11"/>
        <v>85.26</v>
      </c>
      <c r="DD6" s="36">
        <f t="shared" si="11"/>
        <v>85.37</v>
      </c>
      <c r="DE6" s="36">
        <f t="shared" si="11"/>
        <v>84.81</v>
      </c>
      <c r="DF6" s="36">
        <f t="shared" si="11"/>
        <v>84.8</v>
      </c>
      <c r="DG6" s="35" t="str">
        <f>IF(DG7="","",IF(DG7="-","【-】","【"&amp;SUBSTITUTE(TEXT(DG7,"#,##0.00"),"-","△")&amp;"】"))</f>
        <v>【89.92】</v>
      </c>
      <c r="DH6" s="36">
        <f>IF(DH7="",NA(),DH7)</f>
        <v>45.37</v>
      </c>
      <c r="DI6" s="36">
        <f t="shared" ref="DI6:DQ6" si="12">IF(DI7="",NA(),DI7)</f>
        <v>46.45</v>
      </c>
      <c r="DJ6" s="36">
        <f t="shared" si="12"/>
        <v>45.08</v>
      </c>
      <c r="DK6" s="36">
        <f t="shared" si="12"/>
        <v>45.95</v>
      </c>
      <c r="DL6" s="36">
        <f t="shared" si="12"/>
        <v>45.79</v>
      </c>
      <c r="DM6" s="36">
        <f t="shared" si="12"/>
        <v>44.31</v>
      </c>
      <c r="DN6" s="36">
        <f t="shared" si="12"/>
        <v>45.75</v>
      </c>
      <c r="DO6" s="36">
        <f t="shared" si="12"/>
        <v>46.9</v>
      </c>
      <c r="DP6" s="36">
        <f t="shared" si="12"/>
        <v>47.28</v>
      </c>
      <c r="DQ6" s="36">
        <f t="shared" si="12"/>
        <v>47.66</v>
      </c>
      <c r="DR6" s="35" t="str">
        <f>IF(DR7="","",IF(DR7="-","【-】","【"&amp;SUBSTITUTE(TEXT(DR7,"#,##0.00"),"-","△")&amp;"】"))</f>
        <v>【48.85】</v>
      </c>
      <c r="DS6" s="36">
        <f>IF(DS7="",NA(),DS7)</f>
        <v>2.5299999999999998</v>
      </c>
      <c r="DT6" s="36">
        <f t="shared" ref="DT6:EB6" si="13">IF(DT7="",NA(),DT7)</f>
        <v>2.63</v>
      </c>
      <c r="DU6" s="36">
        <f t="shared" si="13"/>
        <v>4.32</v>
      </c>
      <c r="DV6" s="36">
        <f t="shared" si="13"/>
        <v>4.49</v>
      </c>
      <c r="DW6" s="36">
        <f t="shared" si="13"/>
        <v>7.18</v>
      </c>
      <c r="DX6" s="36">
        <f t="shared" si="13"/>
        <v>10.09</v>
      </c>
      <c r="DY6" s="36">
        <f t="shared" si="13"/>
        <v>10.54</v>
      </c>
      <c r="DZ6" s="36">
        <f t="shared" si="13"/>
        <v>12.03</v>
      </c>
      <c r="EA6" s="36">
        <f t="shared" si="13"/>
        <v>12.19</v>
      </c>
      <c r="EB6" s="36">
        <f t="shared" si="13"/>
        <v>15.1</v>
      </c>
      <c r="EC6" s="35" t="str">
        <f>IF(EC7="","",IF(EC7="-","【-】","【"&amp;SUBSTITUTE(TEXT(EC7,"#,##0.00"),"-","△")&amp;"】"))</f>
        <v>【17.80】</v>
      </c>
      <c r="ED6" s="35">
        <f>IF(ED7="",NA(),ED7)</f>
        <v>0</v>
      </c>
      <c r="EE6" s="36">
        <f t="shared" ref="EE6:EM6" si="14">IF(EE7="",NA(),EE7)</f>
        <v>0.94</v>
      </c>
      <c r="EF6" s="36">
        <f t="shared" si="14"/>
        <v>0.62</v>
      </c>
      <c r="EG6" s="36">
        <f t="shared" si="14"/>
        <v>0.68</v>
      </c>
      <c r="EH6" s="36">
        <f t="shared" si="14"/>
        <v>0.51</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212164</v>
      </c>
      <c r="D7" s="38">
        <v>46</v>
      </c>
      <c r="E7" s="38">
        <v>1</v>
      </c>
      <c r="F7" s="38">
        <v>0</v>
      </c>
      <c r="G7" s="38">
        <v>1</v>
      </c>
      <c r="H7" s="38" t="s">
        <v>93</v>
      </c>
      <c r="I7" s="38" t="s">
        <v>94</v>
      </c>
      <c r="J7" s="38" t="s">
        <v>95</v>
      </c>
      <c r="K7" s="38" t="s">
        <v>96</v>
      </c>
      <c r="L7" s="38" t="s">
        <v>97</v>
      </c>
      <c r="M7" s="38" t="s">
        <v>98</v>
      </c>
      <c r="N7" s="39" t="s">
        <v>99</v>
      </c>
      <c r="O7" s="39">
        <v>91.03</v>
      </c>
      <c r="P7" s="39">
        <v>85.63</v>
      </c>
      <c r="Q7" s="39">
        <v>1890</v>
      </c>
      <c r="R7" s="39">
        <v>54686</v>
      </c>
      <c r="S7" s="39">
        <v>28.19</v>
      </c>
      <c r="T7" s="39">
        <v>1939.91</v>
      </c>
      <c r="U7" s="39">
        <v>46870</v>
      </c>
      <c r="V7" s="39">
        <v>26.85</v>
      </c>
      <c r="W7" s="39">
        <v>1745.62</v>
      </c>
      <c r="X7" s="39">
        <v>114.82</v>
      </c>
      <c r="Y7" s="39">
        <v>120.09</v>
      </c>
      <c r="Z7" s="39">
        <v>124.55</v>
      </c>
      <c r="AA7" s="39">
        <v>114.69</v>
      </c>
      <c r="AB7" s="39">
        <v>111.92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929.64</v>
      </c>
      <c r="AU7" s="39">
        <v>936.79</v>
      </c>
      <c r="AV7" s="39">
        <v>407.32</v>
      </c>
      <c r="AW7" s="39">
        <v>815.33</v>
      </c>
      <c r="AX7" s="39">
        <v>802.25</v>
      </c>
      <c r="AY7" s="39">
        <v>382.09</v>
      </c>
      <c r="AZ7" s="39">
        <v>371.31</v>
      </c>
      <c r="BA7" s="39">
        <v>377.63</v>
      </c>
      <c r="BB7" s="39">
        <v>357.34</v>
      </c>
      <c r="BC7" s="39">
        <v>366.03</v>
      </c>
      <c r="BD7" s="39">
        <v>261.93</v>
      </c>
      <c r="BE7" s="39">
        <v>164.97</v>
      </c>
      <c r="BF7" s="39">
        <v>151.06</v>
      </c>
      <c r="BG7" s="39">
        <v>137.19999999999999</v>
      </c>
      <c r="BH7" s="39">
        <v>123.82</v>
      </c>
      <c r="BI7" s="39">
        <v>110.58</v>
      </c>
      <c r="BJ7" s="39">
        <v>385.06</v>
      </c>
      <c r="BK7" s="39">
        <v>373.09</v>
      </c>
      <c r="BL7" s="39">
        <v>364.71</v>
      </c>
      <c r="BM7" s="39">
        <v>373.69</v>
      </c>
      <c r="BN7" s="39">
        <v>370.12</v>
      </c>
      <c r="BO7" s="39">
        <v>270.45999999999998</v>
      </c>
      <c r="BP7" s="39">
        <v>114.71</v>
      </c>
      <c r="BQ7" s="39">
        <v>120.04</v>
      </c>
      <c r="BR7" s="39">
        <v>124.55</v>
      </c>
      <c r="BS7" s="39">
        <v>114.12</v>
      </c>
      <c r="BT7" s="39">
        <v>111.18</v>
      </c>
      <c r="BU7" s="39">
        <v>99.07</v>
      </c>
      <c r="BV7" s="39">
        <v>99.99</v>
      </c>
      <c r="BW7" s="39">
        <v>100.65</v>
      </c>
      <c r="BX7" s="39">
        <v>99.87</v>
      </c>
      <c r="BY7" s="39">
        <v>100.42</v>
      </c>
      <c r="BZ7" s="39">
        <v>103.91</v>
      </c>
      <c r="CA7" s="39">
        <v>85.19</v>
      </c>
      <c r="CB7" s="39">
        <v>81.41</v>
      </c>
      <c r="CC7" s="39">
        <v>78.489999999999995</v>
      </c>
      <c r="CD7" s="39">
        <v>85.85</v>
      </c>
      <c r="CE7" s="39">
        <v>88.19</v>
      </c>
      <c r="CF7" s="39">
        <v>173.03</v>
      </c>
      <c r="CG7" s="39">
        <v>171.15</v>
      </c>
      <c r="CH7" s="39">
        <v>170.19</v>
      </c>
      <c r="CI7" s="39">
        <v>171.81</v>
      </c>
      <c r="CJ7" s="39">
        <v>171.67</v>
      </c>
      <c r="CK7" s="39">
        <v>167.11</v>
      </c>
      <c r="CL7" s="39">
        <v>63.71</v>
      </c>
      <c r="CM7" s="39">
        <v>65.89</v>
      </c>
      <c r="CN7" s="39">
        <v>67.89</v>
      </c>
      <c r="CO7" s="39">
        <v>69.08</v>
      </c>
      <c r="CP7" s="39">
        <v>69.45</v>
      </c>
      <c r="CQ7" s="39">
        <v>58.58</v>
      </c>
      <c r="CR7" s="39">
        <v>58.53</v>
      </c>
      <c r="CS7" s="39">
        <v>59.01</v>
      </c>
      <c r="CT7" s="39">
        <v>60.03</v>
      </c>
      <c r="CU7" s="39">
        <v>59.74</v>
      </c>
      <c r="CV7" s="39">
        <v>60.27</v>
      </c>
      <c r="CW7" s="39">
        <v>80.33</v>
      </c>
      <c r="CX7" s="39">
        <v>78.66</v>
      </c>
      <c r="CY7" s="39">
        <v>77.739999999999995</v>
      </c>
      <c r="CZ7" s="39">
        <v>77.209999999999994</v>
      </c>
      <c r="DA7" s="39">
        <v>77.61</v>
      </c>
      <c r="DB7" s="39">
        <v>85.23</v>
      </c>
      <c r="DC7" s="39">
        <v>85.26</v>
      </c>
      <c r="DD7" s="39">
        <v>85.37</v>
      </c>
      <c r="DE7" s="39">
        <v>84.81</v>
      </c>
      <c r="DF7" s="39">
        <v>84.8</v>
      </c>
      <c r="DG7" s="39">
        <v>89.92</v>
      </c>
      <c r="DH7" s="39">
        <v>45.37</v>
      </c>
      <c r="DI7" s="39">
        <v>46.45</v>
      </c>
      <c r="DJ7" s="39">
        <v>45.08</v>
      </c>
      <c r="DK7" s="39">
        <v>45.95</v>
      </c>
      <c r="DL7" s="39">
        <v>45.79</v>
      </c>
      <c r="DM7" s="39">
        <v>44.31</v>
      </c>
      <c r="DN7" s="39">
        <v>45.75</v>
      </c>
      <c r="DO7" s="39">
        <v>46.9</v>
      </c>
      <c r="DP7" s="39">
        <v>47.28</v>
      </c>
      <c r="DQ7" s="39">
        <v>47.66</v>
      </c>
      <c r="DR7" s="39">
        <v>48.85</v>
      </c>
      <c r="DS7" s="39">
        <v>2.5299999999999998</v>
      </c>
      <c r="DT7" s="39">
        <v>2.63</v>
      </c>
      <c r="DU7" s="39">
        <v>4.32</v>
      </c>
      <c r="DV7" s="39">
        <v>4.49</v>
      </c>
      <c r="DW7" s="39">
        <v>7.18</v>
      </c>
      <c r="DX7" s="39">
        <v>10.09</v>
      </c>
      <c r="DY7" s="39">
        <v>10.54</v>
      </c>
      <c r="DZ7" s="39">
        <v>12.03</v>
      </c>
      <c r="EA7" s="39">
        <v>12.19</v>
      </c>
      <c r="EB7" s="39">
        <v>15.1</v>
      </c>
      <c r="EC7" s="39">
        <v>17.8</v>
      </c>
      <c r="ED7" s="39">
        <v>0</v>
      </c>
      <c r="EE7" s="39">
        <v>0.94</v>
      </c>
      <c r="EF7" s="39">
        <v>0.62</v>
      </c>
      <c r="EG7" s="39">
        <v>0.68</v>
      </c>
      <c r="EH7" s="39">
        <v>0.51</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瑞穂市役所</cp:lastModifiedBy>
  <cp:lastPrinted>2020-01-19T23:21:50Z</cp:lastPrinted>
  <dcterms:created xsi:type="dcterms:W3CDTF">2019-12-05T04:17:01Z</dcterms:created>
  <dcterms:modified xsi:type="dcterms:W3CDTF">2020-01-19T23:29:46Z</dcterms:modified>
  <cp:category/>
</cp:coreProperties>
</file>