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<sst xmlns="http://schemas.openxmlformats.org/spreadsheetml/2006/main" count="221" uniqueCount="111">
  <si>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</si>
  <si>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</si>
  <si>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</si>
  <si>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</si>
  <si>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</si>
  <si>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</si>
  <si>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</si>
  <si>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</si>
  <si>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</si>
  <si>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</si>
  <si>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</si>
  <si>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</si>
  <si>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</si>
  <si>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</si>
  <si>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</si>
  <si>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</si>
  <si>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</si>
  <si>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</si>
  <si>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</si>
  <si>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</si>
  <si>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</si>
  <si>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</si>
  <si>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</si>
  <si>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</si>
  <si>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</si>
  <si>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</si>
  <si>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</si>
  <si>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</si>
  <si>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</si>
  <si>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</si>
  <si>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</si>
  <si>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</si>
  <si>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</si>
  <si>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</si>
  <si>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</si>
  <si>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</si>
  <si>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</si>
  <si>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</si>
  <si>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</si>
  <si>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</si>
  <si>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</si>
  <si>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</si>
  <si>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</si>
  <si>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</si>
  <si>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</si>
  <si>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</si>
  <si>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</si>
  <si>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</si>
  <si>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</si>
  <si>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</si>
  <si>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</si>
  <si>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</si>
  <si>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</si>
  <si>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</si>
  <si>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</si>
  <si>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</si>
  <si>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</si>
  <si>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</si>
  <si>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</si>
  <si>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</si>
  <si>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</si>
  <si>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</si>
  <si>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</si>
  <si>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</si>
  <si>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</si>
  <si>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</si>
  <si>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</si>
  <si>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</si>
  <si>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</si>
  <si>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</si>
  <si>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</si>
  <si>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</si>
  <si>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</si>
  <si>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</si>
  <si>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</si>
  <si>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</si>
  <si>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</si>
  <si>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</si>
  <si>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</si>
  <si>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</si>
  <si>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</si>
  <si>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</si>
  <si>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</si>
  <si>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</si>
  <si>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</si>
  <si>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</si>
  <si>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</si>
  <si>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</si>
  <si>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</si>
  <si>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</si>
  <si>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</si>
  <si>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</si>
  <si>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</si>
  <si>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</si>
  <si>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</si>
  <si>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</si>
  <si>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岐阜県　瑞穂市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</si>
  <si>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</si>
  <si>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</si>
  <si>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</si>
  <si>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</si>
  <si>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</si>
  <si>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</si>
  <si>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</si>
  <si>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</si>
  <si>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</si>
  <si>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</si>
  <si>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</si>
  <si>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管渠の最も古い施工年度が、平成７年度で平成２７年度末で１９年程度の経過年数であり、実質改善不要であるため改善率は０％となっています。
　既存建築物に対する管渠整備も平成９年度に終わっています。
　また、腐食に弱いヒューム管比率は全管渠割合に対し０％であり、管渠管種からも現状では管渠改善不要となっています。
　また、全管路及びマンホール内清掃を５年に一度実施しています。</t>
    <phoneticPr fontId="4"/>
  </si>
  <si>
    <t xml:space="preserve"> 農業集落排水処理施設としては、ほぼ平均的な施設であると考えます。
　しかし、当該処理区域の全域が、農業振興地域に加え市街化調整区域となっているため、新たな転入はほぼなく人口減少が顕著となっています。それに伴う汚水量や使用料収入が減少しており、長期的に単独事業での経営は困難であると考えております。
　そのため、将来的に合併処理浄化槽に転換する必要があるかと考えると、個々の宅地面積が狭い集落であり合併処理浄化槽を設置することも不可能であるため、他事業との経営統合や他事業との管渠の連結を検討していく必要があります。</t>
    <rPh sb="172" eb="174">
      <t>ヒツヨウ</t>
    </rPh>
    <phoneticPr fontId="4"/>
  </si>
  <si>
    <r>
      <t xml:space="preserve">①収益的収支比率
　単年度収支がほぼ１００％未満であり、経営改善が必要です。しかし、高い水洗化率や必要最低限の維持管理に努めており、更なる経営改善は困難な状況であります。
　平成２７年度の比率が低いのは、例年と比較し総収益に対する総費用は例年並みだが、地方債償還元金が増加傾向にあるためです。
</t>
    </r>
    <r>
      <rPr>
        <sz val="9"/>
        <rFont val="ＭＳ ゴシック"/>
        <family val="3"/>
        <charset val="128"/>
      </rPr>
      <t>④企業債残高対事業規模比率
　類似団体平均値と比較し、相当程度低く、現状での投資規模や使用料水準などを維持していく必要があります。しかし、これは一般会計繰入金を財源としているためです。当該事業は、極小規模な事業であり、他処理区との統廃合も物理的に不可能であるため、この状況も止むを得ないと考えています。
　また、企業債残高は年々減少しています。</t>
    </r>
    <r>
      <rPr>
        <sz val="9"/>
        <color theme="1"/>
        <rFont val="ＭＳ ゴシック"/>
        <family val="3"/>
        <charset val="128"/>
      </rPr>
      <t xml:space="preserve">
⑤経費回収率
　類似団体平均値より高くなっていますが、１００％を下回っています。しかし、水洗化率も高く極小規模な事業で更なる経営改善も困難な状態であり、現状維持に努めていきます。
　また、事業収入で賄えない必要経費に対して、一般会計より繰入し補填していますが、現状は止むを得ないと考えています。
⑥汚水処理原価
　類似団体平均値と同程度以下であります。要因としては、施設機器類の延命に努めていることや地下水位が低く不明水の浸入が極めて少ないことが挙げられます。今後も、現状維持に努めていきます。
⑦施設利用率
　類似団体と同程度であり、今後も、現状維持に努めていきます。
⑧水洗化率
　水洗化率は約９９％で、未接続は高齢者世帯であり、１％の未接続は止むを得ないと考えています。</t>
    </r>
    <rPh sb="33" eb="35">
      <t>ヒツヨウ</t>
    </rPh>
    <rPh sb="87" eb="89">
      <t>ヘイセイ</t>
    </rPh>
    <rPh sb="91" eb="93">
      <t>ネンド</t>
    </rPh>
    <rPh sb="94" eb="96">
      <t>ヒリツ</t>
    </rPh>
    <rPh sb="97" eb="98">
      <t>ヒク</t>
    </rPh>
    <rPh sb="102" eb="104">
      <t>レイネン</t>
    </rPh>
    <rPh sb="105" eb="107">
      <t>ヒカク</t>
    </rPh>
    <rPh sb="108" eb="111">
      <t>ソウシュウエキ</t>
    </rPh>
    <rPh sb="112" eb="113">
      <t>タイ</t>
    </rPh>
    <rPh sb="115" eb="118">
      <t>ソウヒヨウ</t>
    </rPh>
    <rPh sb="119" eb="121">
      <t>レイネン</t>
    </rPh>
    <rPh sb="121" eb="122">
      <t>ナ</t>
    </rPh>
    <rPh sb="126" eb="129">
      <t>チホウサイ</t>
    </rPh>
    <rPh sb="134" eb="136">
      <t>ゾウカ</t>
    </rPh>
    <rPh sb="136" eb="138">
      <t>ケイコウ</t>
    </rPh>
    <rPh sb="219" eb="221">
      <t>イッパン</t>
    </rPh>
    <rPh sb="221" eb="223">
      <t>カイケイ</t>
    </rPh>
    <rPh sb="223" eb="225">
      <t>クリイレ</t>
    </rPh>
    <rPh sb="225" eb="226">
      <t>キン</t>
    </rPh>
    <rPh sb="227" eb="229">
      <t>ザイゲン</t>
    </rPh>
    <rPh sb="239" eb="241">
      <t>トウガイ</t>
    </rPh>
    <rPh sb="241" eb="243">
      <t>ジギョウ</t>
    </rPh>
    <rPh sb="245" eb="246">
      <t>ゴク</t>
    </rPh>
    <rPh sb="246" eb="249">
      <t>ショウキボ</t>
    </rPh>
    <rPh sb="250" eb="252">
      <t>ジギョウ</t>
    </rPh>
    <rPh sb="256" eb="257">
      <t>タ</t>
    </rPh>
    <rPh sb="257" eb="259">
      <t>ショリ</t>
    </rPh>
    <rPh sb="259" eb="260">
      <t>ク</t>
    </rPh>
    <rPh sb="262" eb="265">
      <t>トウハイゴウ</t>
    </rPh>
    <rPh sb="266" eb="269">
      <t>ブツリテキ</t>
    </rPh>
    <rPh sb="270" eb="273">
      <t>フカノウ</t>
    </rPh>
    <rPh sb="281" eb="283">
      <t>ジョウキョウ</t>
    </rPh>
    <rPh sb="284" eb="285">
      <t>ヤ</t>
    </rPh>
    <rPh sb="287" eb="288">
      <t>エ</t>
    </rPh>
    <rPh sb="291" eb="292">
      <t>カンガ</t>
    </rPh>
    <rPh sb="303" eb="305">
      <t>キギョウ</t>
    </rPh>
    <rPh sb="305" eb="306">
      <t>サイ</t>
    </rPh>
    <rPh sb="306" eb="307">
      <t>ザン</t>
    </rPh>
    <rPh sb="307" eb="308">
      <t>タカ</t>
    </rPh>
    <rPh sb="309" eb="311">
      <t>ネンネン</t>
    </rPh>
    <rPh sb="311" eb="313">
      <t>ゲンショウ</t>
    </rPh>
    <rPh sb="352" eb="354">
      <t>シタマワ</t>
    </rPh>
    <rPh sb="371" eb="372">
      <t>ゴク</t>
    </rPh>
    <rPh sb="414" eb="416">
      <t>ジギョウ</t>
    </rPh>
    <rPh sb="416" eb="418">
      <t>シュウニュウ</t>
    </rPh>
    <rPh sb="419" eb="420">
      <t>マカナ</t>
    </rPh>
    <rPh sb="423" eb="425">
      <t>ヒツヨウ</t>
    </rPh>
    <rPh sb="425" eb="427">
      <t>ケイヒ</t>
    </rPh>
    <rPh sb="428" eb="429">
      <t>タイ</t>
    </rPh>
    <rPh sb="432" eb="434">
      <t>イッパン</t>
    </rPh>
    <rPh sb="434" eb="436">
      <t>カイケイ</t>
    </rPh>
    <rPh sb="438" eb="440">
      <t>クリイレ</t>
    </rPh>
    <rPh sb="441" eb="443">
      <t>ホテン</t>
    </rPh>
    <rPh sb="450" eb="452">
      <t>ゲンジョウ</t>
    </rPh>
    <rPh sb="453" eb="454">
      <t>ヤ</t>
    </rPh>
    <rPh sb="456" eb="457">
      <t>エ</t>
    </rPh>
    <rPh sb="460" eb="461">
      <t>カンガ</t>
    </rPh>
    <rPh sb="496" eb="498">
      <t>ヨウイン</t>
    </rPh>
    <rPh sb="503" eb="505">
      <t>シセツ</t>
    </rPh>
    <rPh sb="505" eb="507">
      <t>キキ</t>
    </rPh>
    <rPh sb="507" eb="508">
      <t>ルイ</t>
    </rPh>
    <rPh sb="509" eb="511">
      <t>エンメイ</t>
    </rPh>
    <rPh sb="512" eb="513">
      <t>ツト</t>
    </rPh>
    <rPh sb="520" eb="522">
      <t>チカ</t>
    </rPh>
    <rPh sb="522" eb="524">
      <t>スイイ</t>
    </rPh>
    <rPh sb="525" eb="526">
      <t>ヒク</t>
    </rPh>
    <rPh sb="527" eb="529">
      <t>フメイ</t>
    </rPh>
    <rPh sb="529" eb="530">
      <t>スイ</t>
    </rPh>
    <rPh sb="531" eb="533">
      <t>シンニュウ</t>
    </rPh>
    <rPh sb="534" eb="535">
      <t>キワ</t>
    </rPh>
    <rPh sb="537" eb="538">
      <t>スク</t>
    </rPh>
    <rPh sb="543" eb="544">
      <t>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</si>
</sst>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940096"/>
        <c:axId val="10995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09940096"/>
        <c:axId val="109950464"/>
      </c:lineChart>
      <c:dateAx>
        <c:axId val="109940096"/>
        <c:scaling>
          <c:orientation val="minMax"/>
        </c:scaling>
        <c:delete val="1"/>
        <c:axPos val="b"/>
        <c:numFmt formatCode="ge" sourceLinked="1"/>
        <c:majorTickMark val="none"/>
        <c:minorTickMark val="none"/>
        <c:tickLblPos val="none"/>
        <c:crossAx val="109950464"/>
        <c:crosses val="autoZero"/>
        <c:auto val="1"/>
        <c:lblOffset val="100"/>
        <c:baseTimeUnit val="years"/>
      </c:dateAx>
      <c:valAx>
        <c:axId val="10995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4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48.68</c:v>
                </c:pt>
                <c:pt idx="1">
                  <c:v>55.03</c:v>
                </c:pt>
                <c:pt idx="2">
                  <c:v>54.5</c:v>
                </c:pt>
                <c:pt idx="3">
                  <c:v>53.97</c:v>
                </c:pt>
                <c:pt idx="4">
                  <c:v>55.03</c:v>
                </c:pt>
              </c:numCache>
            </c:numRef>
          </c:val>
        </c:ser>
        <c:dLbls>
          <c:showLegendKey val="0"/>
          <c:showVal val="0"/>
          <c:showCatName val="0"/>
          <c:showSerName val="0"/>
          <c:showPercent val="0"/>
          <c:showBubbleSize val="0"/>
        </c:dLbls>
        <c:gapWidth val="150"/>
        <c:axId val="121798656"/>
        <c:axId val="12180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21798656"/>
        <c:axId val="121800576"/>
      </c:lineChart>
      <c:dateAx>
        <c:axId val="121798656"/>
        <c:scaling>
          <c:orientation val="minMax"/>
        </c:scaling>
        <c:delete val="1"/>
        <c:axPos val="b"/>
        <c:numFmt formatCode="ge" sourceLinked="1"/>
        <c:majorTickMark val="none"/>
        <c:minorTickMark val="none"/>
        <c:tickLblPos val="none"/>
        <c:crossAx val="121800576"/>
        <c:crosses val="autoZero"/>
        <c:auto val="1"/>
        <c:lblOffset val="100"/>
        <c:baseTimeUnit val="years"/>
      </c:dateAx>
      <c:valAx>
        <c:axId val="12180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79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c:v>
                </c:pt>
                <c:pt idx="1">
                  <c:v>98.67</c:v>
                </c:pt>
                <c:pt idx="2">
                  <c:v>98.62</c:v>
                </c:pt>
                <c:pt idx="3">
                  <c:v>98.6</c:v>
                </c:pt>
                <c:pt idx="4">
                  <c:v>98.57</c:v>
                </c:pt>
              </c:numCache>
            </c:numRef>
          </c:val>
        </c:ser>
        <c:dLbls>
          <c:showLegendKey val="0"/>
          <c:showVal val="0"/>
          <c:showCatName val="0"/>
          <c:showSerName val="0"/>
          <c:showPercent val="0"/>
          <c:showBubbleSize val="0"/>
        </c:dLbls>
        <c:gapWidth val="150"/>
        <c:axId val="121826688"/>
        <c:axId val="12182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21826688"/>
        <c:axId val="121828864"/>
      </c:lineChart>
      <c:dateAx>
        <c:axId val="121826688"/>
        <c:scaling>
          <c:orientation val="minMax"/>
        </c:scaling>
        <c:delete val="1"/>
        <c:axPos val="b"/>
        <c:numFmt formatCode="ge" sourceLinked="1"/>
        <c:majorTickMark val="none"/>
        <c:minorTickMark val="none"/>
        <c:tickLblPos val="none"/>
        <c:crossAx val="121828864"/>
        <c:crosses val="autoZero"/>
        <c:auto val="1"/>
        <c:lblOffset val="100"/>
        <c:baseTimeUnit val="years"/>
      </c:dateAx>
      <c:valAx>
        <c:axId val="12182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82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97.3</c:v>
                </c:pt>
                <c:pt idx="1">
                  <c:v>97.91</c:v>
                </c:pt>
                <c:pt idx="2">
                  <c:v>96.06</c:v>
                </c:pt>
                <c:pt idx="3">
                  <c:v>101.96</c:v>
                </c:pt>
                <c:pt idx="4">
                  <c:v>90.8</c:v>
                </c:pt>
              </c:numCache>
            </c:numRef>
          </c:val>
        </c:ser>
        <c:dLbls>
          <c:showLegendKey val="0"/>
          <c:showVal val="0"/>
          <c:showCatName val="0"/>
          <c:showSerName val="0"/>
          <c:showPercent val="0"/>
          <c:showBubbleSize val="0"/>
        </c:dLbls>
        <c:gapWidth val="150"/>
        <c:axId val="109964288"/>
        <c:axId val="11049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964288"/>
        <c:axId val="110494848"/>
      </c:lineChart>
      <c:dateAx>
        <c:axId val="109964288"/>
        <c:scaling>
          <c:orientation val="minMax"/>
        </c:scaling>
        <c:delete val="1"/>
        <c:axPos val="b"/>
        <c:numFmt formatCode="ge" sourceLinked="1"/>
        <c:majorTickMark val="none"/>
        <c:minorTickMark val="none"/>
        <c:tickLblPos val="none"/>
        <c:crossAx val="110494848"/>
        <c:crosses val="autoZero"/>
        <c:auto val="1"/>
        <c:lblOffset val="100"/>
        <c:baseTimeUnit val="years"/>
      </c:dateAx>
      <c:valAx>
        <c:axId val="11049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6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508672"/>
        <c:axId val="11051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508672"/>
        <c:axId val="110514944"/>
      </c:lineChart>
      <c:dateAx>
        <c:axId val="110508672"/>
        <c:scaling>
          <c:orientation val="minMax"/>
        </c:scaling>
        <c:delete val="1"/>
        <c:axPos val="b"/>
        <c:numFmt formatCode="ge" sourceLinked="1"/>
        <c:majorTickMark val="none"/>
        <c:minorTickMark val="none"/>
        <c:tickLblPos val="none"/>
        <c:crossAx val="110514944"/>
        <c:crosses val="autoZero"/>
        <c:auto val="1"/>
        <c:lblOffset val="100"/>
        <c:baseTimeUnit val="years"/>
      </c:dateAx>
      <c:valAx>
        <c:axId val="11051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0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557440"/>
        <c:axId val="11214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557440"/>
        <c:axId val="112140672"/>
      </c:lineChart>
      <c:dateAx>
        <c:axId val="110557440"/>
        <c:scaling>
          <c:orientation val="minMax"/>
        </c:scaling>
        <c:delete val="1"/>
        <c:axPos val="b"/>
        <c:numFmt formatCode="ge" sourceLinked="1"/>
        <c:majorTickMark val="none"/>
        <c:minorTickMark val="none"/>
        <c:tickLblPos val="none"/>
        <c:crossAx val="112140672"/>
        <c:crosses val="autoZero"/>
        <c:auto val="1"/>
        <c:lblOffset val="100"/>
        <c:baseTimeUnit val="years"/>
      </c:dateAx>
      <c:valAx>
        <c:axId val="11214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5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163072"/>
        <c:axId val="11217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163072"/>
        <c:axId val="112173440"/>
      </c:lineChart>
      <c:dateAx>
        <c:axId val="112163072"/>
        <c:scaling>
          <c:orientation val="minMax"/>
        </c:scaling>
        <c:delete val="1"/>
        <c:axPos val="b"/>
        <c:numFmt formatCode="ge" sourceLinked="1"/>
        <c:majorTickMark val="none"/>
        <c:minorTickMark val="none"/>
        <c:tickLblPos val="none"/>
        <c:crossAx val="112173440"/>
        <c:crosses val="autoZero"/>
        <c:auto val="1"/>
        <c:lblOffset val="100"/>
        <c:baseTimeUnit val="years"/>
      </c:dateAx>
      <c:valAx>
        <c:axId val="11217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6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2191360"/>
        <c:axId val="11988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191360"/>
        <c:axId val="119889920"/>
      </c:lineChart>
      <c:dateAx>
        <c:axId val="112191360"/>
        <c:scaling>
          <c:orientation val="minMax"/>
        </c:scaling>
        <c:delete val="1"/>
        <c:axPos val="b"/>
        <c:numFmt formatCode="ge" sourceLinked="1"/>
        <c:majorTickMark val="none"/>
        <c:minorTickMark val="none"/>
        <c:tickLblPos val="none"/>
        <c:crossAx val="119889920"/>
        <c:crosses val="autoZero"/>
        <c:auto val="1"/>
        <c:lblOffset val="100"/>
        <c:baseTimeUnit val="years"/>
      </c:dateAx>
      <c:valAx>
        <c:axId val="11988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9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formatCode="#,##0.00;&quot;△&quot;#,##0.00">
                  <c:v>0</c:v>
                </c:pt>
                <c:pt idx="1">
                  <c:v>128.44</c:v>
                </c:pt>
                <c:pt idx="2">
                  <c:v>13.04</c:v>
                </c:pt>
                <c:pt idx="3">
                  <c:v>7.07</c:v>
                </c:pt>
                <c:pt idx="4">
                  <c:v>20.81</c:v>
                </c:pt>
              </c:numCache>
            </c:numRef>
          </c:val>
        </c:ser>
        <c:dLbls>
          <c:showLegendKey val="0"/>
          <c:showVal val="0"/>
          <c:showCatName val="0"/>
          <c:showSerName val="0"/>
          <c:showPercent val="0"/>
          <c:showBubbleSize val="0"/>
        </c:dLbls>
        <c:gapWidth val="150"/>
        <c:axId val="119903744"/>
        <c:axId val="11990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19903744"/>
        <c:axId val="119905664"/>
      </c:lineChart>
      <c:dateAx>
        <c:axId val="119903744"/>
        <c:scaling>
          <c:orientation val="minMax"/>
        </c:scaling>
        <c:delete val="1"/>
        <c:axPos val="b"/>
        <c:numFmt formatCode="ge" sourceLinked="1"/>
        <c:majorTickMark val="none"/>
        <c:minorTickMark val="none"/>
        <c:tickLblPos val="none"/>
        <c:crossAx val="119905664"/>
        <c:crosses val="autoZero"/>
        <c:auto val="1"/>
        <c:lblOffset val="100"/>
        <c:baseTimeUnit val="years"/>
      </c:dateAx>
      <c:valAx>
        <c:axId val="11990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90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63.68</c:v>
                </c:pt>
                <c:pt idx="1">
                  <c:v>60.53</c:v>
                </c:pt>
                <c:pt idx="2">
                  <c:v>65.42</c:v>
                </c:pt>
                <c:pt idx="3">
                  <c:v>59.49</c:v>
                </c:pt>
                <c:pt idx="4">
                  <c:v>67.69</c:v>
                </c:pt>
              </c:numCache>
            </c:numRef>
          </c:val>
        </c:ser>
        <c:dLbls>
          <c:showLegendKey val="0"/>
          <c:showVal val="0"/>
          <c:showCatName val="0"/>
          <c:showSerName val="0"/>
          <c:showPercent val="0"/>
          <c:showBubbleSize val="0"/>
        </c:dLbls>
        <c:gapWidth val="150"/>
        <c:axId val="121713792"/>
        <c:axId val="12171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21713792"/>
        <c:axId val="121715712"/>
      </c:lineChart>
      <c:dateAx>
        <c:axId val="121713792"/>
        <c:scaling>
          <c:orientation val="minMax"/>
        </c:scaling>
        <c:delete val="1"/>
        <c:axPos val="b"/>
        <c:numFmt formatCode="ge" sourceLinked="1"/>
        <c:majorTickMark val="none"/>
        <c:minorTickMark val="none"/>
        <c:tickLblPos val="none"/>
        <c:crossAx val="121715712"/>
        <c:crosses val="autoZero"/>
        <c:auto val="1"/>
        <c:lblOffset val="100"/>
        <c:baseTimeUnit val="years"/>
      </c:dateAx>
      <c:valAx>
        <c:axId val="12171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71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262.67</c:v>
                </c:pt>
                <c:pt idx="1">
                  <c:v>276.12</c:v>
                </c:pt>
                <c:pt idx="2">
                  <c:v>256.52999999999997</c:v>
                </c:pt>
                <c:pt idx="3">
                  <c:v>288.12</c:v>
                </c:pt>
                <c:pt idx="4">
                  <c:v>254.32</c:v>
                </c:pt>
              </c:numCache>
            </c:numRef>
          </c:val>
        </c:ser>
        <c:dLbls>
          <c:showLegendKey val="0"/>
          <c:showVal val="0"/>
          <c:showCatName val="0"/>
          <c:showSerName val="0"/>
          <c:showPercent val="0"/>
          <c:showBubbleSize val="0"/>
        </c:dLbls>
        <c:gapWidth val="150"/>
        <c:axId val="121762176"/>
        <c:axId val="12176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21762176"/>
        <c:axId val="121764096"/>
      </c:lineChart>
      <c:dateAx>
        <c:axId val="121762176"/>
        <c:scaling>
          <c:orientation val="minMax"/>
        </c:scaling>
        <c:delete val="1"/>
        <c:axPos val="b"/>
        <c:numFmt formatCode="ge" sourceLinked="1"/>
        <c:majorTickMark val="none"/>
        <c:minorTickMark val="none"/>
        <c:tickLblPos val="none"/>
        <c:crossAx val="121764096"/>
        <c:crosses val="autoZero"/>
        <c:auto val="1"/>
        <c:lblOffset val="100"/>
        <c:baseTimeUnit val="years"/>
      </c:dateAx>
      <c:valAx>
        <c:axId val="12176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76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H36" sqref="BH3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岐阜県　瑞穂市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53576</v>
      </c>
      <c r="AM8" s="47"/>
      <c r="AN8" s="47"/>
      <c r="AO8" s="47"/>
      <c r="AP8" s="47"/>
      <c r="AQ8" s="47"/>
      <c r="AR8" s="47"/>
      <c r="AS8" s="47"/>
      <c r="AT8" s="43">
        <f>データ!S6</f>
        <v>28.19</v>
      </c>
      <c r="AU8" s="43"/>
      <c r="AV8" s="43"/>
      <c r="AW8" s="43"/>
      <c r="AX8" s="43"/>
      <c r="AY8" s="43"/>
      <c r="AZ8" s="43"/>
      <c r="BA8" s="43"/>
      <c r="BB8" s="43">
        <f>データ!T6</f>
        <v>1900.53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0.78</v>
      </c>
      <c r="Q10" s="43"/>
      <c r="R10" s="43"/>
      <c r="S10" s="43"/>
      <c r="T10" s="43"/>
      <c r="U10" s="43"/>
      <c r="V10" s="43"/>
      <c r="W10" s="43">
        <f>データ!P6</f>
        <v>100</v>
      </c>
      <c r="X10" s="43"/>
      <c r="Y10" s="43"/>
      <c r="Z10" s="43"/>
      <c r="AA10" s="43"/>
      <c r="AB10" s="43"/>
      <c r="AC10" s="43"/>
      <c r="AD10" s="47">
        <f>データ!Q6</f>
        <v>3348</v>
      </c>
      <c r="AE10" s="47"/>
      <c r="AF10" s="47"/>
      <c r="AG10" s="47"/>
      <c r="AH10" s="47"/>
      <c r="AI10" s="47"/>
      <c r="AJ10" s="47"/>
      <c r="AK10" s="2"/>
      <c r="AL10" s="47">
        <f>データ!U6</f>
        <v>420</v>
      </c>
      <c r="AM10" s="47"/>
      <c r="AN10" s="47"/>
      <c r="AO10" s="47"/>
      <c r="AP10" s="47"/>
      <c r="AQ10" s="47"/>
      <c r="AR10" s="47"/>
      <c r="AS10" s="47"/>
      <c r="AT10" s="43">
        <f>データ!V6</f>
        <v>0.1</v>
      </c>
      <c r="AU10" s="43"/>
      <c r="AV10" s="43"/>
      <c r="AW10" s="43"/>
      <c r="AX10" s="43"/>
      <c r="AY10" s="43"/>
      <c r="AZ10" s="43"/>
      <c r="BA10" s="43"/>
      <c r="BB10" s="43">
        <f>データ!W6</f>
        <v>4200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212164</v>
      </c>
      <c r="D6" s="31">
        <f t="shared" si="3"/>
        <v>47</v>
      </c>
      <c r="E6" s="31">
        <f t="shared" si="3"/>
        <v>17</v>
      </c>
      <c r="F6" s="31">
        <f t="shared" si="3"/>
        <v>5</v>
      </c>
      <c r="G6" s="31">
        <f t="shared" si="3"/>
        <v>0</v>
      </c>
      <c r="H6" s="31" t="str">
        <f t="shared" si="3"/>
        <v>岐阜県　瑞穂市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0.78</v>
      </c>
      <c r="P6" s="32">
        <f t="shared" si="3"/>
        <v>100</v>
      </c>
      <c r="Q6" s="32">
        <f t="shared" si="3"/>
        <v>3348</v>
      </c>
      <c r="R6" s="32">
        <f t="shared" si="3"/>
        <v>53576</v>
      </c>
      <c r="S6" s="32">
        <f t="shared" si="3"/>
        <v>28.19</v>
      </c>
      <c r="T6" s="32">
        <f t="shared" si="3"/>
        <v>1900.53</v>
      </c>
      <c r="U6" s="32">
        <f t="shared" si="3"/>
        <v>420</v>
      </c>
      <c r="V6" s="32">
        <f t="shared" si="3"/>
        <v>0.1</v>
      </c>
      <c r="W6" s="32">
        <f t="shared" si="3"/>
        <v>4200</v>
      </c>
      <c r="X6" s="33">
        <f>IF(X7="",NA(),X7)</f>
        <v>97.3</v>
      </c>
      <c r="Y6" s="33">
        <f t="shared" ref="Y6:AG6" si="4">IF(Y7="",NA(),Y7)</f>
        <v>97.91</v>
      </c>
      <c r="Z6" s="33">
        <f t="shared" si="4"/>
        <v>96.06</v>
      </c>
      <c r="AA6" s="33">
        <f t="shared" si="4"/>
        <v>101.96</v>
      </c>
      <c r="AB6" s="33">
        <f t="shared" si="4"/>
        <v>90.8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3">
        <f t="shared" ref="BF6:BN6" si="7">IF(BF7="",NA(),BF7)</f>
        <v>128.44</v>
      </c>
      <c r="BG6" s="33">
        <f t="shared" si="7"/>
        <v>13.04</v>
      </c>
      <c r="BH6" s="33">
        <f t="shared" si="7"/>
        <v>7.07</v>
      </c>
      <c r="BI6" s="33">
        <f t="shared" si="7"/>
        <v>20.81</v>
      </c>
      <c r="BJ6" s="33">
        <f t="shared" si="7"/>
        <v>1224.75</v>
      </c>
      <c r="BK6" s="33">
        <f t="shared" si="7"/>
        <v>1197.82</v>
      </c>
      <c r="BL6" s="33">
        <f t="shared" si="7"/>
        <v>1126.77</v>
      </c>
      <c r="BM6" s="33">
        <f t="shared" si="7"/>
        <v>1044.8</v>
      </c>
      <c r="BN6" s="33">
        <f t="shared" si="7"/>
        <v>1081.8</v>
      </c>
      <c r="BO6" s="32" t="str">
        <f>IF(BO7="","",IF(BO7="-","【-】","【"&amp;SUBSTITUTE(TEXT(BO7,"#,##0.00"),"-","△")&amp;"】"))</f>
        <v>【1,015.77】</v>
      </c>
      <c r="BP6" s="33">
        <f>IF(BP7="",NA(),BP7)</f>
        <v>63.68</v>
      </c>
      <c r="BQ6" s="33">
        <f t="shared" ref="BQ6:BY6" si="8">IF(BQ7="",NA(),BQ7)</f>
        <v>60.53</v>
      </c>
      <c r="BR6" s="33">
        <f t="shared" si="8"/>
        <v>65.42</v>
      </c>
      <c r="BS6" s="33">
        <f t="shared" si="8"/>
        <v>59.49</v>
      </c>
      <c r="BT6" s="33">
        <f t="shared" si="8"/>
        <v>67.69</v>
      </c>
      <c r="BU6" s="33">
        <f t="shared" si="8"/>
        <v>42.13</v>
      </c>
      <c r="BV6" s="33">
        <f t="shared" si="8"/>
        <v>51.03</v>
      </c>
      <c r="BW6" s="33">
        <f t="shared" si="8"/>
        <v>50.9</v>
      </c>
      <c r="BX6" s="33">
        <f t="shared" si="8"/>
        <v>50.82</v>
      </c>
      <c r="BY6" s="33">
        <f t="shared" si="8"/>
        <v>52.19</v>
      </c>
      <c r="BZ6" s="32" t="str">
        <f>IF(BZ7="","",IF(BZ7="-","【-】","【"&amp;SUBSTITUTE(TEXT(BZ7,"#,##0.00"),"-","△")&amp;"】"))</f>
        <v>【52.78】</v>
      </c>
      <c r="CA6" s="33">
        <f>IF(CA7="",NA(),CA7)</f>
        <v>262.67</v>
      </c>
      <c r="CB6" s="33">
        <f t="shared" ref="CB6:CJ6" si="9">IF(CB7="",NA(),CB7)</f>
        <v>276.12</v>
      </c>
      <c r="CC6" s="33">
        <f t="shared" si="9"/>
        <v>256.52999999999997</v>
      </c>
      <c r="CD6" s="33">
        <f t="shared" si="9"/>
        <v>288.12</v>
      </c>
      <c r="CE6" s="33">
        <f t="shared" si="9"/>
        <v>254.32</v>
      </c>
      <c r="CF6" s="33">
        <f t="shared" si="9"/>
        <v>348.41</v>
      </c>
      <c r="CG6" s="33">
        <f t="shared" si="9"/>
        <v>289.60000000000002</v>
      </c>
      <c r="CH6" s="33">
        <f t="shared" si="9"/>
        <v>293.27</v>
      </c>
      <c r="CI6" s="33">
        <f t="shared" si="9"/>
        <v>300.52</v>
      </c>
      <c r="CJ6" s="33">
        <f t="shared" si="9"/>
        <v>296.14</v>
      </c>
      <c r="CK6" s="32" t="str">
        <f>IF(CK7="","",IF(CK7="-","【-】","【"&amp;SUBSTITUTE(TEXT(CK7,"#,##0.00"),"-","△")&amp;"】"))</f>
        <v>【289.81】</v>
      </c>
      <c r="CL6" s="33">
        <f>IF(CL7="",NA(),CL7)</f>
        <v>48.68</v>
      </c>
      <c r="CM6" s="33">
        <f t="shared" ref="CM6:CU6" si="10">IF(CM7="",NA(),CM7)</f>
        <v>55.03</v>
      </c>
      <c r="CN6" s="33">
        <f t="shared" si="10"/>
        <v>54.5</v>
      </c>
      <c r="CO6" s="33">
        <f t="shared" si="10"/>
        <v>53.97</v>
      </c>
      <c r="CP6" s="33">
        <f t="shared" si="10"/>
        <v>55.03</v>
      </c>
      <c r="CQ6" s="33">
        <f t="shared" si="10"/>
        <v>46.85</v>
      </c>
      <c r="CR6" s="33">
        <f t="shared" si="10"/>
        <v>54.74</v>
      </c>
      <c r="CS6" s="33">
        <f t="shared" si="10"/>
        <v>53.78</v>
      </c>
      <c r="CT6" s="33">
        <f t="shared" si="10"/>
        <v>53.24</v>
      </c>
      <c r="CU6" s="33">
        <f t="shared" si="10"/>
        <v>52.31</v>
      </c>
      <c r="CV6" s="32" t="str">
        <f>IF(CV7="","",IF(CV7="-","【-】","【"&amp;SUBSTITUTE(TEXT(CV7,"#,##0.00"),"-","△")&amp;"】"))</f>
        <v>【52.74】</v>
      </c>
      <c r="CW6" s="33">
        <f>IF(CW7="",NA(),CW7)</f>
        <v>97</v>
      </c>
      <c r="CX6" s="33">
        <f t="shared" ref="CX6:DF6" si="11">IF(CX7="",NA(),CX7)</f>
        <v>98.67</v>
      </c>
      <c r="CY6" s="33">
        <f t="shared" si="11"/>
        <v>98.62</v>
      </c>
      <c r="CZ6" s="33">
        <f t="shared" si="11"/>
        <v>98.6</v>
      </c>
      <c r="DA6" s="33">
        <f t="shared" si="11"/>
        <v>98.57</v>
      </c>
      <c r="DB6" s="33">
        <f t="shared" si="11"/>
        <v>73.78</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212164</v>
      </c>
      <c r="D7" s="35">
        <v>47</v>
      </c>
      <c r="E7" s="35">
        <v>17</v>
      </c>
      <c r="F7" s="35">
        <v>5</v>
      </c>
      <c r="G7" s="35">
        <v>0</v>
      </c>
      <c r="H7" s="35" t="s">
        <v>96</v>
      </c>
      <c r="I7" s="35" t="s">
        <v>97</v>
      </c>
      <c r="J7" s="35" t="s">
        <v>98</v>
      </c>
      <c r="K7" s="35" t="s">
        <v>99</v>
      </c>
      <c r="L7" s="35" t="s">
        <v>100</v>
      </c>
      <c r="M7" s="36" t="s">
        <v>101</v>
      </c>
      <c r="N7" s="36" t="s">
        <v>102</v>
      </c>
      <c r="O7" s="36">
        <v>0.78</v>
      </c>
      <c r="P7" s="36">
        <v>100</v>
      </c>
      <c r="Q7" s="36">
        <v>3348</v>
      </c>
      <c r="R7" s="36">
        <v>53576</v>
      </c>
      <c r="S7" s="36">
        <v>28.19</v>
      </c>
      <c r="T7" s="36">
        <v>1900.53</v>
      </c>
      <c r="U7" s="36">
        <v>420</v>
      </c>
      <c r="V7" s="36">
        <v>0.1</v>
      </c>
      <c r="W7" s="36">
        <v>4200</v>
      </c>
      <c r="X7" s="36">
        <v>97.3</v>
      </c>
      <c r="Y7" s="36">
        <v>97.91</v>
      </c>
      <c r="Z7" s="36">
        <v>96.06</v>
      </c>
      <c r="AA7" s="36">
        <v>101.96</v>
      </c>
      <c r="AB7" s="36">
        <v>90.8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128.44</v>
      </c>
      <c r="BG7" s="36">
        <v>13.04</v>
      </c>
      <c r="BH7" s="36">
        <v>7.07</v>
      </c>
      <c r="BI7" s="36">
        <v>20.81</v>
      </c>
      <c r="BJ7" s="36">
        <v>1224.75</v>
      </c>
      <c r="BK7" s="36">
        <v>1197.82</v>
      </c>
      <c r="BL7" s="36">
        <v>1126.77</v>
      </c>
      <c r="BM7" s="36">
        <v>1044.8</v>
      </c>
      <c r="BN7" s="36">
        <v>1081.8</v>
      </c>
      <c r="BO7" s="36">
        <v>1015.77</v>
      </c>
      <c r="BP7" s="36">
        <v>63.68</v>
      </c>
      <c r="BQ7" s="36">
        <v>60.53</v>
      </c>
      <c r="BR7" s="36">
        <v>65.42</v>
      </c>
      <c r="BS7" s="36">
        <v>59.49</v>
      </c>
      <c r="BT7" s="36">
        <v>67.69</v>
      </c>
      <c r="BU7" s="36">
        <v>42.13</v>
      </c>
      <c r="BV7" s="36">
        <v>51.03</v>
      </c>
      <c r="BW7" s="36">
        <v>50.9</v>
      </c>
      <c r="BX7" s="36">
        <v>50.82</v>
      </c>
      <c r="BY7" s="36">
        <v>52.19</v>
      </c>
      <c r="BZ7" s="36">
        <v>52.78</v>
      </c>
      <c r="CA7" s="36">
        <v>262.67</v>
      </c>
      <c r="CB7" s="36">
        <v>276.12</v>
      </c>
      <c r="CC7" s="36">
        <v>256.52999999999997</v>
      </c>
      <c r="CD7" s="36">
        <v>288.12</v>
      </c>
      <c r="CE7" s="36">
        <v>254.32</v>
      </c>
      <c r="CF7" s="36">
        <v>348.41</v>
      </c>
      <c r="CG7" s="36">
        <v>289.60000000000002</v>
      </c>
      <c r="CH7" s="36">
        <v>293.27</v>
      </c>
      <c r="CI7" s="36">
        <v>300.52</v>
      </c>
      <c r="CJ7" s="36">
        <v>296.14</v>
      </c>
      <c r="CK7" s="36">
        <v>289.81</v>
      </c>
      <c r="CL7" s="36">
        <v>48.68</v>
      </c>
      <c r="CM7" s="36">
        <v>55.03</v>
      </c>
      <c r="CN7" s="36">
        <v>54.5</v>
      </c>
      <c r="CO7" s="36">
        <v>53.97</v>
      </c>
      <c r="CP7" s="36">
        <v>55.03</v>
      </c>
      <c r="CQ7" s="36">
        <v>46.85</v>
      </c>
      <c r="CR7" s="36">
        <v>54.74</v>
      </c>
      <c r="CS7" s="36">
        <v>53.78</v>
      </c>
      <c r="CT7" s="36">
        <v>53.24</v>
      </c>
      <c r="CU7" s="36">
        <v>52.31</v>
      </c>
      <c r="CV7" s="36">
        <v>52.74</v>
      </c>
      <c r="CW7" s="36">
        <v>97</v>
      </c>
      <c r="CX7" s="36">
        <v>98.67</v>
      </c>
      <c r="CY7" s="36">
        <v>98.62</v>
      </c>
      <c r="CZ7" s="36">
        <v>98.6</v>
      </c>
      <c r="DA7" s="36">
        <v>98.57</v>
      </c>
      <c r="DB7" s="36">
        <v>73.78</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瑞穂市役所</cp:lastModifiedBy>
  <cp:lastPrinted>2017-02-17T00:17:10Z</cp:lastPrinted>
  <dcterms:created xsi:type="dcterms:W3CDTF">2017-02-08T03:11:34Z</dcterms:created>
  <dcterms:modified xsi:type="dcterms:W3CDTF">2017-02-17T00:17:13Z</dcterms:modified>
  <cp:category/>
</cp:coreProperties>
</file>