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U68" i="12" l="1"/>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<sst xmlns="http://schemas.openxmlformats.org/spreadsheetml/2006/main" count="1198" uniqueCount="620">
  <si>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</si>
  <si>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</si>
  <si>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</si>
  <si>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</si>
  <si>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</si>
  <si>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</si>
  <si>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</si>
  <si>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</si>
  <si>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</si>
  <si>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</si>
  <si>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</si>
  <si>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</si>
  <si>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</si>
  <si>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</si>
  <si>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</si>
  <si>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</si>
  <si>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</si>
  <si>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</si>
  <si>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</si>
  <si>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</si>
  <si>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</si>
  <si>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</si>
  <si>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</si>
  <si>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</si>
  <si>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</si>
  <si>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</si>
  <si>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</si>
  <si>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</si>
  <si>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</si>
  <si>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</si>
  <si>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</si>
  <si>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</si>
  <si>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</si>
  <si>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</si>
  <si>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</si>
  <si>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</si>
  <si>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</si>
  <si>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</si>
  <si>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</si>
  <si>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</si>
  <si>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</si>
  <si>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</si>
  <si>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</si>
  <si>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</si>
  <si>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</si>
  <si>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</si>
  <si>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</si>
  <si>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</si>
  <si>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</si>
  <si>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</si>
  <si>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</si>
  <si>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</si>
  <si>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</si>
  <si>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</si>
  <si>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</si>
  <si>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</si>
  <si>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</si>
  <si>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</si>
  <si>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</si>
  <si>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</si>
  <si>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</si>
  <si>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</si>
  <si>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</si>
  <si>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</si>
  <si>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</si>
  <si>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</si>
  <si>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</si>
  <si>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</si>
  <si>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</si>
  <si>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</si>
  <si>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</si>
  <si>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</si>
  <si>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</si>
  <si>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</si>
  <si>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</si>
  <si>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</si>
  <si>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</si>
  <si>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</si>
  <si>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</si>
  <si>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</si>
  <si>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</si>
  <si>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</si>
  <si>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</si>
  <si>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</si>
  <si>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</si>
  <si>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</si>
  <si>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</si>
  <si>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</si>
  <si>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</si>
  <si>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</si>
  <si>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</si>
  <si>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</si>
  <si>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</si>
  <si>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</si>
  <si>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</si>
  <si>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</si>
  <si>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</si>
  <si>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</si>
  <si>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</si>
  <si>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</si>
  <si>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</si>
  <si>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</si>
  <si>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</si>
  <si>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</si>
  <si>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</si>
  <si>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</si>
  <si>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</si>
  <si>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</si>
  <si>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</si>
  <si>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</si>
  <si>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</si>
  <si>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</si>
  <si>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</si>
  <si>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</si>
  <si>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</si>
  <si>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</si>
  <si>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</si>
  <si>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</si>
  <si>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</si>
  <si>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</si>
  <si>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</si>
  <si>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</si>
  <si>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</si>
  <si>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</si>
  <si>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</si>
  <si>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</si>
  <si>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</si>
  <si>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</si>
  <si>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</si>
  <si>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</si>
  <si>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</si>
  <si>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</si>
  <si>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</si>
  <si>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</si>
  <si>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</si>
  <si>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</si>
  <si>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</si>
  <si>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</si>
  <si>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</si>
  <si>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</si>
  <si>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</si>
  <si>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</si>
  <si>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</si>
  <si>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</si>
  <si>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</si>
  <si>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</si>
  <si>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</si>
  <si>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</si>
  <si>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</si>
  <si>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</si>
  <si>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</si>
  <si>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</si>
  <si>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</si>
  <si>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</si>
  <si>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</si>
  <si>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</si>
  <si>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</si>
  <si>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</si>
  <si>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</si>
  <si>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</si>
  <si>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</si>
  <si>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</si>
  <si>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</si>
  <si>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</si>
  <si>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</si>
  <si>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</si>
  <si>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</si>
  <si>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</si>
  <si>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</si>
  <si>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</si>
  <si>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</si>
  <si>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</si>
  <si>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</si>
  <si>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</si>
  <si>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</si>
  <si>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</si>
  <si>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</si>
  <si>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</si>
  <si>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</si>
  <si>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</si>
  <si>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</si>
  <si>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</si>
  <si>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</si>
  <si>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</si>
  <si>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</si>
  <si>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</si>
  <si>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</si>
  <si>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</si>
  <si>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</si>
  <si>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</si>
  <si>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</si>
  <si>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</si>
  <si>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</si>
  <si>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</si>
  <si>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</si>
  <si>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</si>
  <si>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</si>
  <si>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</si>
  <si>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</si>
  <si>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</si>
  <si>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</si>
  <si>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</si>
  <si>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</si>
  <si>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</si>
  <si>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</si>
  <si>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</si>
  <si>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</si>
  <si>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</si>
  <si>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</si>
  <si>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</si>
  <si>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</si>
  <si>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</si>
  <si>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</si>
  <si>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</si>
  <si>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</si>
  <si>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</si>
  <si>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岐阜県瑞穂市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</si>
  <si>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</si>
  <si>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</si>
  <si>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</si>
  <si>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</si>
  <si>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</si>
  <si>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</si>
  <si>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</si>
  <si>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</si>
  <si>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</si>
  <si>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</si>
  <si>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</si>
  <si>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</si>
  <si>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</si>
  <si>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</si>
  <si>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</si>
  <si>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</si>
  <si>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</si>
  <si>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</si>
  <si>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</si>
  <si>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</si>
  <si>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</si>
  <si>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</si>
  <si>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</si>
  <si>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</si>
  <si>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</si>
  <si>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</si>
  <si>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</si>
  <si>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</si>
  <si>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</si>
  <si>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</si>
  <si>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</si>
  <si>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</si>
  <si>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</si>
  <si>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</si>
  <si>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</si>
  <si>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</si>
  <si>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</si>
  <si>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</si>
  <si>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</si>
  <si>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</si>
  <si>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</si>
  <si>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</si>
  <si>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</si>
  <si>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</si>
  <si>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</si>
  <si>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</si>
  <si>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</si>
  <si>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</si>
  <si>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</si>
  <si>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</si>
  <si>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</si>
  <si>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</si>
  <si>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</si>
  <si>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</si>
  <si>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</si>
  <si>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</si>
  <si>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</si>
  <si>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</si>
  <si>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</si>
  <si>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</si>
  <si>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</si>
  <si>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</si>
  <si>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</si>
  <si>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</si>
  <si>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</si>
  <si>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</si>
  <si>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</si>
  <si>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</si>
  <si>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</si>
  <si>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</si>
  <si>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</si>
  <si>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</si>
  <si>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</si>
  <si>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</si>
  <si>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</si>
  <si>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</si>
  <si>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</si>
  <si>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</si>
  <si>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</si>
  <si>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</si>
  <si>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</si>
  <si>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</si>
  <si>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</si>
  <si>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</si>
  <si>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</si>
  <si>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</si>
  <si>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</si>
  <si>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</si>
  <si>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</si>
  <si>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</si>
  <si>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</si>
  <si>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</si>
  <si>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</si>
  <si>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</si>
  <si>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</si>
  <si>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</si>
  <si>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</si>
  <si>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</si>
  <si>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</si>
  <si>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</si>
  <si>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</si>
  <si>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</si>
  <si>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</si>
  <si>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</si>
  <si>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</si>
  <si>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</si>
  <si>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</si>
  <si>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</si>
  <si>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</si>
  <si>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</si>
  <si>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</si>
  <si>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</si>
  <si>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</si>
  <si>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</si>
  <si>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</si>
  <si>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</si>
  <si>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</si>
  <si>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</si>
  <si>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</si>
  <si>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</si>
  <si>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</si>
  <si>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</si>
  <si>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</si>
  <si>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</si>
  <si>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</si>
  <si>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</si>
  <si>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</si>
  <si>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</si>
  <si>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</si>
  <si>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</si>
  <si>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</si>
  <si>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</si>
  <si>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</si>
  <si>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</si>
  <si>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</si>
  <si>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</si>
  <si>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</si>
  <si>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</si>
  <si>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</si>
  <si>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</si>
  <si>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</si>
  <si>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</si>
  <si>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</si>
  <si>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</si>
  <si>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</si>
  <si>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</si>
  <si>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</si>
  <si>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</si>
  <si>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</si>
  <si>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</si>
  <si>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</si>
  <si>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</si>
  <si>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</si>
  <si>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岐阜県瑞穂市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</si>
  <si>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</si>
  <si>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</si>
  <si>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</si>
  <si>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</si>
  <si>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</si>
  <si>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</si>
  <si>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</si>
  <si>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</si>
  <si>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</si>
  <si>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</si>
  <si>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</si>
  <si>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</si>
  <si>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</si>
  <si>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</si>
  <si>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</si>
  <si>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</si>
  <si>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</si>
  <si>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</si>
  <si>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</si>
  <si>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</si>
  <si>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</si>
  <si>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</si>
  <si>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</si>
  <si>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</si>
  <si>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</si>
  <si>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</si>
  <si>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</si>
  <si>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</si>
  <si>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</si>
  <si>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</si>
  <si>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</si>
  <si>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</si>
  <si>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</si>
  <si>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</si>
  <si>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</si>
  <si>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</si>
  <si>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</si>
  <si>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</si>
  <si>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</si>
  <si>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</si>
  <si>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</si>
  <si>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</si>
  <si>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</si>
  <si>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</si>
  <si>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</si>
  <si>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</si>
  <si>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</si>
  <si>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</si>
  <si>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</si>
  <si>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</si>
  <si>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</si>
  <si>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</si>
  <si>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</si>
  <si>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</si>
  <si>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</si>
  <si>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</si>
  <si>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</si>
  <si>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</si>
  <si>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</si>
  <si>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</si>
  <si>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</si>
  <si>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</si>
  <si>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</si>
  <si>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</si>
  <si>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</si>
  <si>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</si>
  <si>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</si>
  <si>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</si>
  <si>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</si>
  <si>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</si>
  <si>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</si>
  <si>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</si>
  <si>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</si>
  <si>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</si>
  <si>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</si>
  <si>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</si>
  <si>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</si>
  <si>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</si>
  <si>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</si>
  <si>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</si>
  <si>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</si>
  <si>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</si>
  <si>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</si>
  <si>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</si>
  <si>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</si>
  <si>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</si>
  <si>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</si>
  <si>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</si>
  <si>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</si>
  <si>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</si>
  <si>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</si>
  <si>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</si>
  <si>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</si>
  <si>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</si>
  <si>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</si>
  <si>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</si>
  <si>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</si>
  <si>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</si>
  <si>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</si>
  <si>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</si>
  <si>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</si>
  <si>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</si>
  <si>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</si>
  <si>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</si>
  <si>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</si>
  <si>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</si>
  <si>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</si>
  <si>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</si>
  <si>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</si>
  <si>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</si>
  <si>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</si>
  <si>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</si>
  <si>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</si>
  <si>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</si>
  <si>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</si>
  <si>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</si>
  <si>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</si>
  <si>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</si>
  <si>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</si>
  <si>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</si>
  <si>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</si>
  <si>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</si>
  <si>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</si>
  <si>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</si>
  <si>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</si>
  <si>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</si>
  <si>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</si>
  <si>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</si>
  <si>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</si>
  <si>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</si>
  <si>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</si>
  <si>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</si>
  <si>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</si>
  <si>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</si>
  <si>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</si>
  <si>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</si>
  <si>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</si>
  <si>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</si>
  <si>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</si>
  <si>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</si>
  <si>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</si>
  <si>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</si>
  <si>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</si>
  <si>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</si>
  <si>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</si>
  <si>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</si>
  <si>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</si>
  <si>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</si>
  <si>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</si>
  <si>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</si>
  <si>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</si>
  <si>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</si>
  <si>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</si>
  <si>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</si>
  <si>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</si>
  <si>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</si>
  <si>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</si>
  <si>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</si>
  <si>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</si>
  <si>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</si>
  <si>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</si>
  <si>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</si>
  <si>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</si>
  <si>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</si>
  <si>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</si>
  <si>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</si>
  <si>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</si>
  <si>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</si>
  <si>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</si>
  <si>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</si>
  <si>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</si>
  <si>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</si>
  <si>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</si>
  <si>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</si>
  <si>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</si>
  <si>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</si>
  <si>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</si>
  <si>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</si>
  <si>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</si>
  <si>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</si>
  <si>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</si>
  <si>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</si>
  <si>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</si>
  <si>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</si>
  <si>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</si>
  <si>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</si>
  <si>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</si>
  <si>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</si>
  <si>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</si>
  <si>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</si>
  <si>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</si>
  <si>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</si>
  <si>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</si>
  <si>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</si>
  <si>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</si>
  <si>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</si>
  <si>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1.92</t>
  </si>
  <si>
    <t>水道事業会計</t>
  </si>
  <si>
    <t>一般会計</t>
  </si>
  <si>
    <t>国民健康保険事業特別会計</t>
  </si>
  <si>
    <t>下水道事業会計</t>
  </si>
  <si>
    <t>後期高齢者医療事業特別会計</t>
  </si>
  <si>
    <t>農業集落排水事業特別会計</t>
  </si>
  <si>
    <t>その他会計（赤字）</t>
  </si>
  <si>
    <t>▲ 0.02</t>
  </si>
  <si>
    <t>その他会計（黒字）</t>
  </si>
  <si>
    <t>（百万円）</t>
    <phoneticPr fontId="5"/>
  </si>
  <si>
    <t>H27末</t>
    <phoneticPr fontId="5"/>
  </si>
  <si>
    <t>H28末</t>
    <phoneticPr fontId="5"/>
  </si>
  <si>
    <t>H29末</t>
    <phoneticPr fontId="5"/>
  </si>
  <si>
    <t>H30末</t>
    <phoneticPr fontId="5"/>
  </si>
  <si>
    <t>R01末</t>
    <phoneticPr fontId="5"/>
  </si>
  <si>
    <t>基金繰入1,343千円</t>
    <rPh sb="0" eb="2">
      <t>キキン</t>
    </rPh>
    <rPh sb="2" eb="4">
      <t>クリイレ</t>
    </rPh>
    <rPh sb="9" eb="10">
      <t>セン</t>
    </rPh>
    <rPh sb="10" eb="11">
      <t>エン</t>
    </rPh>
    <phoneticPr fontId="2"/>
  </si>
  <si>
    <t>-</t>
    <phoneticPr fontId="2"/>
  </si>
  <si>
    <t>基金繰入81百万円</t>
    <rPh sb="0" eb="2">
      <t>キキン</t>
    </rPh>
    <rPh sb="2" eb="4">
      <t>クリイレ</t>
    </rPh>
    <rPh sb="6" eb="9">
      <t>ヒャクマンエン</t>
    </rPh>
    <phoneticPr fontId="2"/>
  </si>
  <si>
    <t>もとす広域連合（一般会計）</t>
    <rPh sb="3" eb="5">
      <t>コウイキ</t>
    </rPh>
    <rPh sb="5" eb="7">
      <t>レンゴウ</t>
    </rPh>
    <rPh sb="8" eb="10">
      <t>イッパン</t>
    </rPh>
    <rPh sb="10" eb="12">
      <t>カイケイ</t>
    </rPh>
    <phoneticPr fontId="2"/>
  </si>
  <si>
    <t>もとす広域連合（介護保険特別会計）</t>
    <rPh sb="3" eb="7">
      <t>コウイキレンゴウ</t>
    </rPh>
    <rPh sb="8" eb="10">
      <t>カイゴ</t>
    </rPh>
    <rPh sb="10" eb="12">
      <t>ホケン</t>
    </rPh>
    <rPh sb="12" eb="14">
      <t>トクベツ</t>
    </rPh>
    <rPh sb="14" eb="16">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</si>
  <si>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</si>
  <si>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岐阜県後期高齢者医療広域連合（後期高齢者医療特別会計）</t>
    <rPh sb="0" eb="3">
      <t>ギフケン</t>
    </rPh>
    <rPh sb="3" eb="10">
      <t>コウキコウレイシャイリョウ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</si>
  <si>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</si>
  <si>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</si>
  <si>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岐阜県地域児童発達支援センター組合</t>
    <rPh sb="0" eb="3">
      <t>ギフケン</t>
    </rPh>
    <rPh sb="3" eb="5">
      <t>チイキ</t>
    </rPh>
    <rPh sb="5" eb="7">
      <t>ジドウ</t>
    </rPh>
    <rPh sb="7" eb="9">
      <t>ハッタツ</t>
    </rPh>
    <rPh sb="9" eb="11">
      <t>シエン</t>
    </rPh>
    <rPh sb="15" eb="17">
      <t>クミアイ</t>
    </rPh>
    <phoneticPr fontId="2"/>
  </si>
  <si>
    <t>西濃環境整備組合</t>
    <rPh sb="0" eb="2">
      <t>セイノウ</t>
    </rPh>
    <rPh sb="2" eb="4">
      <t>カンキョウ</t>
    </rPh>
    <rPh sb="4" eb="6">
      <t>セイビ</t>
    </rPh>
    <rPh sb="6" eb="8">
      <t>クミアイ</t>
    </rPh>
    <phoneticPr fontId="2"/>
  </si>
  <si>
    <t>基金から790,000千円繰入</t>
    <rPh sb="11" eb="12">
      <t>セン</t>
    </rPh>
    <phoneticPr fontId="2"/>
  </si>
  <si>
    <t>基金から605千円繰入</t>
    <rPh sb="7" eb="8">
      <t>セン</t>
    </rPh>
    <phoneticPr fontId="2"/>
  </si>
  <si>
    <t>瑞穂市土地開発公社</t>
    <rPh sb="0" eb="3">
      <t>ミズホシ</t>
    </rPh>
    <rPh sb="3" eb="5">
      <t>トチ</t>
    </rPh>
    <rPh sb="5" eb="7">
      <t>カイハツ</t>
    </rPh>
    <rPh sb="7" eb="9">
      <t>コウシャ</t>
    </rPh>
    <phoneticPr fontId="2"/>
  </si>
  <si>
    <t>樽見鉄道㈱</t>
    <rPh sb="0" eb="2">
      <t>タルミ</t>
    </rPh>
    <rPh sb="2" eb="4">
      <t>テツドウ</t>
    </rPh>
    <phoneticPr fontId="2"/>
  </si>
  <si>
    <t>（一財）瑞穂市ふれあい公共公社</t>
    <rPh sb="1" eb="2">
      <t>イチ</t>
    </rPh>
    <rPh sb="2" eb="3">
      <t>ザイ</t>
    </rPh>
    <rPh sb="4" eb="7">
      <t>ミズホシ</t>
    </rPh>
    <rPh sb="11" eb="13">
      <t>コウキョウ</t>
    </rPh>
    <rPh sb="13" eb="15">
      <t>コウシャ</t>
    </rPh>
    <phoneticPr fontId="2"/>
  </si>
  <si>
    <t>庁舎建設基金</t>
    <phoneticPr fontId="2"/>
  </si>
  <si>
    <t>ふるさと応援基金</t>
    <phoneticPr fontId="2"/>
  </si>
  <si>
    <t>下水道事業対策基金</t>
    <phoneticPr fontId="5"/>
  </si>
  <si>
    <t>公共施設整備基金</t>
    <phoneticPr fontId="2"/>
  </si>
  <si>
    <t>地域福祉基金</t>
    <rPh sb="0" eb="2">
      <t>チイキ</t>
    </rPh>
    <rPh sb="2" eb="4">
      <t>フクシ</t>
    </rPh>
    <rPh sb="4" eb="6">
      <t>キキン</t>
    </rPh>
    <phoneticPr fontId="5"/>
  </si>
  <si>
    <t>基金から42百万円繰入</t>
    <rPh sb="0" eb="2">
      <t>キキン</t>
    </rPh>
    <rPh sb="6" eb="9">
      <t>ヒャクマンエン</t>
    </rPh>
    <rPh sb="9" eb="11">
      <t>クリイレ</t>
    </rPh>
    <phoneticPr fontId="2"/>
  </si>
  <si>
    <t>もとす広域連合（老人福祉施設特別会計）</t>
    <rPh sb="3" eb="7">
      <t>コウイキレンゴウ</t>
    </rPh>
    <rPh sb="8" eb="10">
      <t>ロウジン</t>
    </rPh>
    <rPh sb="10" eb="12">
      <t>フクシ</t>
    </rPh>
    <rPh sb="12" eb="14">
      <t>シセツ</t>
    </rPh>
    <rPh sb="14" eb="16">
      <t>トクベツ</t>
    </rPh>
    <rPh sb="16" eb="18">
      <t>カイケイ</t>
    </rPh>
    <phoneticPr fontId="2"/>
  </si>
  <si>
    <t>基金から80百万円繰入</t>
    <rPh sb="0" eb="2">
      <t>キキン</t>
    </rPh>
    <rPh sb="6" eb="9">
      <t>ヒャクマンエン</t>
    </rPh>
    <rPh sb="9" eb="11">
      <t>クリイレ</t>
    </rPh>
    <phoneticPr fontId="2"/>
  </si>
  <si>
    <t>〇</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</si>
  <si>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</si>
  <si>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</si>
  <si>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</si>
  <si>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</si>
  <si>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</si>
  <si>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将来負担比率、実質公債費比率ともに、類似団体内平均を大きく下回っている。
基金の積立や繰上償還等を実施し市債残高の抑制を図ってきたことによるものであるが、単年度の実質公債費比率はR01を境に上昇しており、さらに今後穂積駅圏域拠点化事業など大型事業が本格化し起債発行が増える見込みであるため、実質公債費比率は上昇する見込みである。</t>
    <rPh sb="0" eb="2">
      <t>ショウライ</t>
    </rPh>
    <rPh sb="2" eb="4">
      <t>フタン</t>
    </rPh>
    <rPh sb="4" eb="6">
      <t>ヒリツ</t>
    </rPh>
    <rPh sb="7" eb="9">
      <t>ジッシツ</t>
    </rPh>
    <rPh sb="9" eb="12">
      <t>コウサイヒ</t>
    </rPh>
    <rPh sb="12" eb="14">
      <t>ヒリツ</t>
    </rPh>
    <rPh sb="18" eb="20">
      <t>ルイジ</t>
    </rPh>
    <rPh sb="20" eb="22">
      <t>ダンタイ</t>
    </rPh>
    <rPh sb="22" eb="23">
      <t>ナイ</t>
    </rPh>
    <rPh sb="23" eb="25">
      <t>ヘイキン</t>
    </rPh>
    <rPh sb="26" eb="27">
      <t>オオ</t>
    </rPh>
    <rPh sb="29" eb="31">
      <t>シタマワ</t>
    </rPh>
    <rPh sb="37" eb="39">
      <t>キキン</t>
    </rPh>
    <rPh sb="40" eb="42">
      <t>ツミタテ</t>
    </rPh>
    <rPh sb="43" eb="45">
      <t>クリアゲ</t>
    </rPh>
    <rPh sb="45" eb="47">
      <t>ショウカン</t>
    </rPh>
    <rPh sb="47" eb="48">
      <t>トウ</t>
    </rPh>
    <rPh sb="49" eb="51">
      <t>ジッシ</t>
    </rPh>
    <rPh sb="52" eb="54">
      <t>シサイ</t>
    </rPh>
    <rPh sb="54" eb="56">
      <t>ザンダカ</t>
    </rPh>
    <rPh sb="57" eb="59">
      <t>ヨクセイ</t>
    </rPh>
    <rPh sb="60" eb="61">
      <t>ハカ</t>
    </rPh>
    <rPh sb="77" eb="80">
      <t>タンネンド</t>
    </rPh>
    <rPh sb="81" eb="83">
      <t>ジッシツ</t>
    </rPh>
    <rPh sb="83" eb="86">
      <t>コウサイヒ</t>
    </rPh>
    <rPh sb="86" eb="88">
      <t>ヒリツ</t>
    </rPh>
    <rPh sb="93" eb="94">
      <t>サカイ</t>
    </rPh>
    <rPh sb="95" eb="97">
      <t>ジョウショウ</t>
    </rPh>
    <rPh sb="145" eb="147">
      <t>ジッシツ</t>
    </rPh>
    <rPh sb="147" eb="150">
      <t>コウサイヒ</t>
    </rPh>
    <rPh sb="150" eb="152">
      <t>ヒリツ</t>
    </rPh>
    <rPh sb="153" eb="155">
      <t>ジョウショウ</t>
    </rPh>
    <rPh sb="157" eb="159">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</si>
  <si>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</si>
  <si>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</si>
  <si>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</si>
  <si>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将来負担比率については、H25～H30の繰上償還や近年の計画的な基金積立により、0以下の値となっている。
　有形固定資産減価償却率については、上記に記載のとおり類似団体内平均値を上回っていることから、令和３年度に改訂した公共施設等総合管理計画や建物系公共施設個別施設計画に基づき施設の維持管理を適切に進めていく。</t>
    <rPh sb="21" eb="23">
      <t>クリアゲ</t>
    </rPh>
    <rPh sb="23" eb="25">
      <t>ショウカン</t>
    </rPh>
    <rPh sb="26" eb="28">
      <t>キンネン</t>
    </rPh>
    <rPh sb="29" eb="32">
      <t>ケイカクテキ</t>
    </rPh>
    <rPh sb="33" eb="35">
      <t>キキン</t>
    </rPh>
    <rPh sb="35" eb="37">
      <t>ツミタテ</t>
    </rPh>
    <rPh sb="42" eb="44">
      <t>イカ</t>
    </rPh>
    <rPh sb="45" eb="46">
      <t>アタイ</t>
    </rPh>
    <rPh sb="72" eb="74">
      <t>ジョウキ</t>
    </rPh>
    <rPh sb="75" eb="77">
      <t>キサイ</t>
    </rPh>
    <rPh sb="81" eb="83">
      <t>ルイジ</t>
    </rPh>
    <rPh sb="83" eb="85">
      <t>ダンタイ</t>
    </rPh>
    <rPh sb="85" eb="86">
      <t>ナイ</t>
    </rPh>
    <rPh sb="101" eb="103">
      <t>レイワ</t>
    </rPh>
    <rPh sb="104" eb="106">
      <t>ネンド</t>
    </rPh>
    <rPh sb="107" eb="109">
      <t>カイテイ</t>
    </rPh>
    <rPh sb="123" eb="125">
      <t>タテモノ</t>
    </rPh>
    <rPh sb="125" eb="126">
      <t>ケイ</t>
    </rPh>
    <rPh sb="126" eb="128">
      <t>コウキョウ</t>
    </rPh>
    <rPh sb="128" eb="130">
      <t>シセツ</t>
    </rPh>
    <rPh sb="130" eb="132">
      <t>コベツ</t>
    </rPh>
    <rPh sb="132" eb="134">
      <t>シセツ</t>
    </rPh>
    <rPh sb="134" eb="136">
      <t>ケイカク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</si>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</sst>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DD18-4C8B-B73C-962FE169CB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42095</c:v>
                </c:pt>
                <c:pt idx="1">
                  <c:v>44657</c:v>
                </c:pt>
                <c:pt idx="2">
                  <c:v>42790</c:v>
                </c:pt>
                <c:pt idx="3">
                  <c:v>29460</c:v>
                </c:pt>
                <c:pt idx="4">
                  <c:v>37369</c:v>
                </c:pt>
              </c:numCache>
            </c:numRef>
          </c:val>
          <c:smooth val="0"/>
          <c:extLst>
            <c:ext xmlns:c16="http://schemas.microsoft.com/office/drawing/2014/chart" uri="{C3380CC4-5D6E-409C-BE32-E72D297353CC}">
              <c16:uniqueId val="{00000001-DD18-4C8B-B73C-962FE169CB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6.38</c:v>
                </c:pt>
                <c:pt idx="1">
                  <c:v>6.22</c:v>
                </c:pt>
                <c:pt idx="2">
                  <c:v>7.05</c:v>
                </c:pt>
                <c:pt idx="3">
                  <c:v>6.01</c:v>
                </c:pt>
                <c:pt idx="4">
                  <c:v>6.57</c:v>
                </c:pt>
              </c:numCache>
            </c:numRef>
          </c:val>
          <c:extLst>
            <c:ext xmlns:c16="http://schemas.microsoft.com/office/drawing/2014/chart" uri="{C3380CC4-5D6E-409C-BE32-E72D297353CC}">
              <c16:uniqueId val="{00000000-A25F-46DC-B3E2-D33176B2C7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23.55</c:v>
                </c:pt>
                <c:pt idx="1">
                  <c:v>23.5</c:v>
                </c:pt>
                <c:pt idx="2">
                  <c:v>21.08</c:v>
                </c:pt>
                <c:pt idx="3">
                  <c:v>24.98</c:v>
                </c:pt>
                <c:pt idx="4">
                  <c:v>20.87</c:v>
                </c:pt>
              </c:numCache>
            </c:numRef>
          </c:val>
          <c:extLst>
            <c:ext xmlns:c16="http://schemas.microsoft.com/office/drawing/2014/chart" uri="{C3380CC4-5D6E-409C-BE32-E72D297353CC}">
              <c16:uniqueId val="{00000001-A25F-46DC-B3E2-D33176B2C7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1.57</c:v>
                </c:pt>
                <c:pt idx="1">
                  <c:v>2.14</c:v>
                </c:pt>
                <c:pt idx="2">
                  <c:v>0.44</c:v>
                </c:pt>
                <c:pt idx="3">
                  <c:v>2.79</c:v>
                </c:pt>
                <c:pt idx="4">
                  <c:v>-1.92</c:v>
                </c:pt>
              </c:numCache>
            </c:numRef>
          </c:val>
          <c:smooth val="0"/>
          <c:extLst>
            <c:ext xmlns:c16="http://schemas.microsoft.com/office/drawing/2014/chart" uri="{C3380CC4-5D6E-409C-BE32-E72D297353CC}">
              <c16:uniqueId val="{00000002-A25F-46DC-B3E2-D33176B2C7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0.14000000000000001</c:v>
                </c:pt>
                <c:pt idx="2">
                  <c:v>#N/A</c:v>
                </c:pt>
                <c:pt idx="3">
                  <c:v>0.08</c:v>
                </c:pt>
                <c:pt idx="4">
                  <c:v>#N/A</c:v>
                </c:pt>
                <c:pt idx="5">
                  <c:v>0.19</c:v>
                </c:pt>
                <c:pt idx="6">
                  <c:v>0</c:v>
                </c:pt>
                <c:pt idx="7">
                  <c:v>0</c:v>
                </c:pt>
                <c:pt idx="8">
                  <c:v>0</c:v>
                </c:pt>
                <c:pt idx="9">
                  <c:v>0</c:v>
                </c:pt>
              </c:numCache>
            </c:numRef>
          </c:val>
          <c:extLst>
            <c:ext xmlns:c16="http://schemas.microsoft.com/office/drawing/2014/chart" uri="{C3380CC4-5D6E-409C-BE32-E72D297353CC}">
              <c16:uniqueId val="{00000000-9B0A-4DB0-9AD2-F532F60354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0.02</c:v>
                </c:pt>
                <c:pt idx="7">
                  <c:v>#N/A</c:v>
                </c:pt>
                <c:pt idx="8">
                  <c:v>0</c:v>
                </c:pt>
                <c:pt idx="9">
                  <c:v>0</c:v>
                </c:pt>
              </c:numCache>
            </c:numRef>
          </c:val>
          <c:extLst>
            <c:ext xmlns:c16="http://schemas.microsoft.com/office/drawing/2014/chart" uri="{C3380CC4-5D6E-409C-BE32-E72D297353CC}">
              <c16:uniqueId val="{00000001-9B0A-4DB0-9AD2-F532F60354D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0A-4DB0-9AD2-F532F60354D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0A-4DB0-9AD2-F532F60354D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9B0A-4DB0-9AD2-F532F60354D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0.04</c:v>
                </c:pt>
                <c:pt idx="4">
                  <c:v>#N/A</c:v>
                </c:pt>
                <c:pt idx="5">
                  <c:v>7.0000000000000007E-2</c:v>
                </c:pt>
                <c:pt idx="6">
                  <c:v>#N/A</c:v>
                </c:pt>
                <c:pt idx="7">
                  <c:v>0.08</c:v>
                </c:pt>
                <c:pt idx="8">
                  <c:v>#N/A</c:v>
                </c:pt>
                <c:pt idx="9">
                  <c:v>0.15</c:v>
                </c:pt>
              </c:numCache>
            </c:numRef>
          </c:val>
          <c:extLst>
            <c:ext xmlns:c16="http://schemas.microsoft.com/office/drawing/2014/chart" uri="{C3380CC4-5D6E-409C-BE32-E72D297353CC}">
              <c16:uniqueId val="{00000005-9B0A-4DB0-9AD2-F532F60354D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0.15</c:v>
                </c:pt>
                <c:pt idx="8">
                  <c:v>#N/A</c:v>
                </c:pt>
                <c:pt idx="9">
                  <c:v>0.23</c:v>
                </c:pt>
              </c:numCache>
            </c:numRef>
          </c:val>
          <c:extLst>
            <c:ext xmlns:c16="http://schemas.microsoft.com/office/drawing/2014/chart" uri="{C3380CC4-5D6E-409C-BE32-E72D297353CC}">
              <c16:uniqueId val="{00000006-9B0A-4DB0-9AD2-F532F60354D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4.3</c:v>
                </c:pt>
                <c:pt idx="2">
                  <c:v>#N/A</c:v>
                </c:pt>
                <c:pt idx="3">
                  <c:v>4.7300000000000004</c:v>
                </c:pt>
                <c:pt idx="4">
                  <c:v>#N/A</c:v>
                </c:pt>
                <c:pt idx="5">
                  <c:v>2.37</c:v>
                </c:pt>
                <c:pt idx="6">
                  <c:v>#N/A</c:v>
                </c:pt>
                <c:pt idx="7">
                  <c:v>0.77</c:v>
                </c:pt>
                <c:pt idx="8">
                  <c:v>#N/A</c:v>
                </c:pt>
                <c:pt idx="9">
                  <c:v>0.92</c:v>
                </c:pt>
              </c:numCache>
            </c:numRef>
          </c:val>
          <c:extLst>
            <c:ext xmlns:c16="http://schemas.microsoft.com/office/drawing/2014/chart" uri="{C3380CC4-5D6E-409C-BE32-E72D297353CC}">
              <c16:uniqueId val="{00000007-9B0A-4DB0-9AD2-F532F60354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6.29</c:v>
                </c:pt>
                <c:pt idx="2">
                  <c:v>#N/A</c:v>
                </c:pt>
                <c:pt idx="3">
                  <c:v>6.19</c:v>
                </c:pt>
                <c:pt idx="4">
                  <c:v>#N/A</c:v>
                </c:pt>
                <c:pt idx="5">
                  <c:v>7.03</c:v>
                </c:pt>
                <c:pt idx="6">
                  <c:v>#N/A</c:v>
                </c:pt>
                <c:pt idx="7">
                  <c:v>6.03</c:v>
                </c:pt>
                <c:pt idx="8">
                  <c:v>#N/A</c:v>
                </c:pt>
                <c:pt idx="9">
                  <c:v>6.57</c:v>
                </c:pt>
              </c:numCache>
            </c:numRef>
          </c:val>
          <c:extLst>
            <c:ext xmlns:c16="http://schemas.microsoft.com/office/drawing/2014/chart" uri="{C3380CC4-5D6E-409C-BE32-E72D297353CC}">
              <c16:uniqueId val="{00000008-9B0A-4DB0-9AD2-F532F60354D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11.03</c:v>
                </c:pt>
                <c:pt idx="2">
                  <c:v>#N/A</c:v>
                </c:pt>
                <c:pt idx="3">
                  <c:v>11.29</c:v>
                </c:pt>
                <c:pt idx="4">
                  <c:v>#N/A</c:v>
                </c:pt>
                <c:pt idx="5">
                  <c:v>10.86</c:v>
                </c:pt>
                <c:pt idx="6">
                  <c:v>#N/A</c:v>
                </c:pt>
                <c:pt idx="7">
                  <c:v>10.47</c:v>
                </c:pt>
                <c:pt idx="8">
                  <c:v>#N/A</c:v>
                </c:pt>
                <c:pt idx="9">
                  <c:v>9.76</c:v>
                </c:pt>
              </c:numCache>
            </c:numRef>
          </c:val>
          <c:extLst>
            <c:ext xmlns:c16="http://schemas.microsoft.com/office/drawing/2014/chart" uri="{C3380CC4-5D6E-409C-BE32-E72D297353CC}">
              <c16:uniqueId val="{00000009-9B0A-4DB0-9AD2-F532F60354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1419</c:v>
                </c:pt>
                <c:pt idx="5">
                  <c:v>1371</c:v>
                </c:pt>
                <c:pt idx="8">
                  <c:v>1155</c:v>
                </c:pt>
                <c:pt idx="11">
                  <c:v>1082</c:v>
                </c:pt>
                <c:pt idx="14">
                  <c:v>1094</c:v>
                </c:pt>
              </c:numCache>
            </c:numRef>
          </c:val>
          <c:extLst>
            <c:ext xmlns:c16="http://schemas.microsoft.com/office/drawing/2014/chart" uri="{C3380CC4-5D6E-409C-BE32-E72D297353CC}">
              <c16:uniqueId val="{00000000-095F-45DB-B38B-278B116DC1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5F-45DB-B38B-278B116DC1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5F-45DB-B38B-278B116DC1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78</c:v>
                </c:pt>
                <c:pt idx="3">
                  <c:v>74</c:v>
                </c:pt>
                <c:pt idx="6">
                  <c:v>76</c:v>
                </c:pt>
                <c:pt idx="9">
                  <c:v>57</c:v>
                </c:pt>
                <c:pt idx="12">
                  <c:v>48</c:v>
                </c:pt>
              </c:numCache>
            </c:numRef>
          </c:val>
          <c:extLst>
            <c:ext xmlns:c16="http://schemas.microsoft.com/office/drawing/2014/chart" uri="{C3380CC4-5D6E-409C-BE32-E72D297353CC}">
              <c16:uniqueId val="{00000003-095F-45DB-B38B-278B116DC1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127</c:v>
                </c:pt>
                <c:pt idx="3">
                  <c:v>125</c:v>
                </c:pt>
                <c:pt idx="6">
                  <c:v>122</c:v>
                </c:pt>
                <c:pt idx="9">
                  <c:v>110</c:v>
                </c:pt>
                <c:pt idx="12">
                  <c:v>119</c:v>
                </c:pt>
              </c:numCache>
            </c:numRef>
          </c:val>
          <c:extLst>
            <c:ext xmlns:c16="http://schemas.microsoft.com/office/drawing/2014/chart" uri="{C3380CC4-5D6E-409C-BE32-E72D297353CC}">
              <c16:uniqueId val="{00000004-095F-45DB-B38B-278B116DC1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5F-45DB-B38B-278B116DC1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5F-45DB-B38B-278B116DC1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1377</c:v>
                </c:pt>
                <c:pt idx="3">
                  <c:v>1314</c:v>
                </c:pt>
                <c:pt idx="6">
                  <c:v>971</c:v>
                </c:pt>
                <c:pt idx="9">
                  <c:v>946</c:v>
                </c:pt>
                <c:pt idx="12">
                  <c:v>972</c:v>
                </c:pt>
              </c:numCache>
            </c:numRef>
          </c:val>
          <c:extLst>
            <c:ext xmlns:c16="http://schemas.microsoft.com/office/drawing/2014/chart" uri="{C3380CC4-5D6E-409C-BE32-E72D297353CC}">
              <c16:uniqueId val="{00000007-095F-45DB-B38B-278B116DC1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163</c:v>
                </c:pt>
                <c:pt idx="2">
                  <c:v>#N/A</c:v>
                </c:pt>
                <c:pt idx="3">
                  <c:v>#N/A</c:v>
                </c:pt>
                <c:pt idx="4">
                  <c:v>142</c:v>
                </c:pt>
                <c:pt idx="5">
                  <c:v>#N/A</c:v>
                </c:pt>
                <c:pt idx="6">
                  <c:v>#N/A</c:v>
                </c:pt>
                <c:pt idx="7">
                  <c:v>14</c:v>
                </c:pt>
                <c:pt idx="8">
                  <c:v>#N/A</c:v>
                </c:pt>
                <c:pt idx="9">
                  <c:v>#N/A</c:v>
                </c:pt>
                <c:pt idx="10">
                  <c:v>31</c:v>
                </c:pt>
                <c:pt idx="11">
                  <c:v>#N/A</c:v>
                </c:pt>
                <c:pt idx="12">
                  <c:v>#N/A</c:v>
                </c:pt>
                <c:pt idx="13">
                  <c:v>45</c:v>
                </c:pt>
                <c:pt idx="14">
                  <c:v>#N/A</c:v>
                </c:pt>
              </c:numCache>
            </c:numRef>
          </c:val>
          <c:smooth val="0"/>
          <c:extLst>
            <c:ext xmlns:c16="http://schemas.microsoft.com/office/drawing/2014/chart" uri="{C3380CC4-5D6E-409C-BE32-E72D297353CC}">
              <c16:uniqueId val="{00000008-095F-45DB-B38B-278B116DC1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13906</c:v>
                </c:pt>
                <c:pt idx="5">
                  <c:v>13419</c:v>
                </c:pt>
                <c:pt idx="8">
                  <c:v>13084</c:v>
                </c:pt>
                <c:pt idx="11">
                  <c:v>12781</c:v>
                </c:pt>
                <c:pt idx="14">
                  <c:v>12692</c:v>
                </c:pt>
              </c:numCache>
            </c:numRef>
          </c:val>
          <c:extLst>
            <c:ext xmlns:c16="http://schemas.microsoft.com/office/drawing/2014/chart" uri="{C3380CC4-5D6E-409C-BE32-E72D297353CC}">
              <c16:uniqueId val="{00000000-6C04-495C-99AD-E7E1D8E5DA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c:v>
                </c:pt>
                <c:pt idx="5">
                  <c:v>4</c:v>
                </c:pt>
                <c:pt idx="8">
                  <c:v>0</c:v>
                </c:pt>
                <c:pt idx="11">
                  <c:v>0</c:v>
                </c:pt>
                <c:pt idx="14">
                  <c:v>43</c:v>
                </c:pt>
              </c:numCache>
            </c:numRef>
          </c:val>
          <c:extLst>
            <c:ext xmlns:c16="http://schemas.microsoft.com/office/drawing/2014/chart" uri="{C3380CC4-5D6E-409C-BE32-E72D297353CC}">
              <c16:uniqueId val="{00000001-6C04-495C-99AD-E7E1D8E5DA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10762</c:v>
                </c:pt>
                <c:pt idx="5">
                  <c:v>11046</c:v>
                </c:pt>
                <c:pt idx="8">
                  <c:v>11032</c:v>
                </c:pt>
                <c:pt idx="11">
                  <c:v>11918</c:v>
                </c:pt>
                <c:pt idx="14">
                  <c:v>11871</c:v>
                </c:pt>
              </c:numCache>
            </c:numRef>
          </c:val>
          <c:extLst>
            <c:ext xmlns:c16="http://schemas.microsoft.com/office/drawing/2014/chart" uri="{C3380CC4-5D6E-409C-BE32-E72D297353CC}">
              <c16:uniqueId val="{00000002-6C04-495C-99AD-E7E1D8E5DA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04-495C-99AD-E7E1D8E5DA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04-495C-99AD-E7E1D8E5DA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04-495C-99AD-E7E1D8E5DA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215</c:v>
                </c:pt>
                <c:pt idx="3">
                  <c:v>0</c:v>
                </c:pt>
                <c:pt idx="6">
                  <c:v>0</c:v>
                </c:pt>
                <c:pt idx="9">
                  <c:v>0</c:v>
                </c:pt>
                <c:pt idx="12">
                  <c:v>0</c:v>
                </c:pt>
              </c:numCache>
            </c:numRef>
          </c:val>
          <c:extLst>
            <c:ext xmlns:c16="http://schemas.microsoft.com/office/drawing/2014/chart" uri="{C3380CC4-5D6E-409C-BE32-E72D297353CC}">
              <c16:uniqueId val="{00000006-6C04-495C-99AD-E7E1D8E5DA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638</c:v>
                </c:pt>
                <c:pt idx="3">
                  <c:v>669</c:v>
                </c:pt>
                <c:pt idx="6">
                  <c:v>587</c:v>
                </c:pt>
                <c:pt idx="9">
                  <c:v>513</c:v>
                </c:pt>
                <c:pt idx="12">
                  <c:v>593</c:v>
                </c:pt>
              </c:numCache>
            </c:numRef>
          </c:val>
          <c:extLst>
            <c:ext xmlns:c16="http://schemas.microsoft.com/office/drawing/2014/chart" uri="{C3380CC4-5D6E-409C-BE32-E72D297353CC}">
              <c16:uniqueId val="{00000007-6C04-495C-99AD-E7E1D8E5DA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1547</c:v>
                </c:pt>
                <c:pt idx="3">
                  <c:v>1445</c:v>
                </c:pt>
                <c:pt idx="6">
                  <c:v>1338</c:v>
                </c:pt>
                <c:pt idx="9">
                  <c:v>1174</c:v>
                </c:pt>
                <c:pt idx="12">
                  <c:v>1079</c:v>
                </c:pt>
              </c:numCache>
            </c:numRef>
          </c:val>
          <c:extLst>
            <c:ext xmlns:c16="http://schemas.microsoft.com/office/drawing/2014/chart" uri="{C3380CC4-5D6E-409C-BE32-E72D297353CC}">
              <c16:uniqueId val="{00000008-6C04-495C-99AD-E7E1D8E5DA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C04-495C-99AD-E7E1D8E5DA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12026</c:v>
                </c:pt>
                <c:pt idx="3">
                  <c:v>11710</c:v>
                </c:pt>
                <c:pt idx="6">
                  <c:v>11525</c:v>
                </c:pt>
                <c:pt idx="9">
                  <c:v>11632</c:v>
                </c:pt>
                <c:pt idx="12">
                  <c:v>11772</c:v>
                </c:pt>
              </c:numCache>
            </c:numRef>
          </c:val>
          <c:extLst>
            <c:ext xmlns:c16="http://schemas.microsoft.com/office/drawing/2014/chart" uri="{C3380CC4-5D6E-409C-BE32-E72D297353CC}">
              <c16:uniqueId val="{0000000A-6C04-495C-99AD-E7E1D8E5DA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C04-495C-99AD-E7E1D8E5DA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2283</c:v>
                </c:pt>
                <c:pt idx="1">
                  <c:v>2699</c:v>
                </c:pt>
                <c:pt idx="2">
                  <c:v>2380</c:v>
                </c:pt>
              </c:numCache>
            </c:numRef>
          </c:val>
          <c:extLst>
            <c:ext xmlns:c16="http://schemas.microsoft.com/office/drawing/2014/chart" uri="{C3380CC4-5D6E-409C-BE32-E72D297353CC}">
              <c16:uniqueId val="{00000000-FC0B-4D07-B86D-3B1FE85C4D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1208</c:v>
                </c:pt>
                <c:pt idx="1">
                  <c:v>1208</c:v>
                </c:pt>
                <c:pt idx="2">
                  <c:v>1208</c:v>
                </c:pt>
              </c:numCache>
            </c:numRef>
          </c:val>
          <c:extLst>
            <c:ext xmlns:c16="http://schemas.microsoft.com/office/drawing/2014/chart" uri="{C3380CC4-5D6E-409C-BE32-E72D297353CC}">
              <c16:uniqueId val="{00000001-FC0B-4D07-B86D-3B1FE85C4D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6516</c:v>
                </c:pt>
                <c:pt idx="1">
                  <c:v>6843</c:v>
                </c:pt>
                <c:pt idx="2">
                  <c:v>7149</c:v>
                </c:pt>
              </c:numCache>
            </c:numRef>
          </c:val>
          <c:extLst>
            <c:ext xmlns:c16="http://schemas.microsoft.com/office/drawing/2014/chart" uri="{C3380CC4-5D6E-409C-BE32-E72D297353CC}">
              <c16:uniqueId val="{00000002-FC0B-4D07-B86D-3B1FE85C4D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{9EDFEA4D-FF18-4319-A717-7FCA845F8B72}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AB8-4B09-B96F-9F27C736E2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{BE558834-AF34-458D-A63C-297960E7E4F3}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B8-4B09-B96F-9F27C736E2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{DC9649FC-32C3-449D-B427-67E0A7E9D270}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B8-4B09-B96F-9F27C736E2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{E6B969DC-0267-4711-950E-D7FD555C59DF}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B8-4B09-B96F-9F27C736E2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{18E4A35E-C1B5-4787-A07C-D329264D3295}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B8-4B09-B96F-9F27C736E22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{4A57B143-C1DE-43C5-9242-BFBFA367DC2F}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AB8-4B09-B96F-9F27C736E22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{CC5B9952-2489-4929-AB23-82BCFDC467EC}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AB8-4B09-B96F-9F27C736E22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{B6CB6356-E73A-4740-9613-C62CC206E910}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AB8-4B09-B96F-9F27C736E22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{C79723CE-DBD2-4385-A953-A0CB852C8B2F}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AB8-4B09-B96F-9F27C736E2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61.2</c:v>
                </c:pt>
                <c:pt idx="16">
                  <c:v>61.9</c:v>
                </c:pt>
                <c:pt idx="24">
                  <c:v>62.9</c:v>
                </c:pt>
                <c:pt idx="32">
                  <c:v>64.099999999999994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AB8-4B09-B96F-9F27C736E2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{53C50E61-826D-4D35-8EEC-7796AF6EEB16}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AB8-4B09-B96F-9F27C736E2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{930B3694-736B-4992-B26F-0D6A49060AAC}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B8-4B09-B96F-9F27C736E2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{B0C94F6D-36E5-45E2-B701-100785E60506}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B8-4B09-B96F-9F27C736E2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{7902E1E3-4560-46DA-A8E4-3F6415D29B2A}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B8-4B09-B96F-9F27C736E2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{07EB0D82-C33F-4B9C-884D-BD12B20BF50F}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B8-4B09-B96F-9F27C736E22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{C273F6B8-76D4-434D-9F9C-6FF364CEE5CB}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AB8-4B09-B96F-9F27C736E22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{8C66DF8C-C958-462B-9BB4-807FC003D899}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AB8-4B09-B96F-9F27C736E220}"/>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{D81B0B79-5496-457E-A4F6-8786EC3A16AA}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AB8-4B09-B96F-9F27C736E220}"/>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{08EF7ECA-78EE-460A-9164-693AB1372530}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AB8-4B09-B96F-9F27C736E2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AB8-4B09-B96F-9F27C736E220}"/>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{1145168D-1A74-4ABF-9ABE-12FC969596A4}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318-4B9C-8709-7A51A0D1ED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{1ED4521E-F14E-470C-8F80-AC47A7262747}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18-4B9C-8709-7A51A0D1ED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{94B1B597-6563-43DE-A3CE-16BACC0B8CDB}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18-4B9C-8709-7A51A0D1ED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{B625C244-2589-403A-BE5E-85A9548F117E}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18-4B9C-8709-7A51A0D1ED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{9A96DD33-311A-4AEC-BDFE-05BD78FD09B6}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18-4B9C-8709-7A51A0D1ED5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{93CC77F5-7265-4ABE-8E9D-BCA111B9E00A}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318-4B9C-8709-7A51A0D1ED5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{F1E79FC0-3ADC-4CB3-93A8-F60A44E22107}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318-4B9C-8709-7A51A0D1ED5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{E83FCE07-AF56-4AF2-B7DF-5B03AA8B4AC3}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318-4B9C-8709-7A51A0D1ED5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{DD8AE8CC-F53E-495F-B890-A344AB6F0BF2}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318-4B9C-8709-7A51A0D1ED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1.6</c:v>
                </c:pt>
                <c:pt idx="16">
                  <c:v>1.1000000000000001</c:v>
                </c:pt>
                <c:pt idx="24">
                  <c:v>0.6</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318-4B9C-8709-7A51A0D1ED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{A2EC8A77-6E49-4FFB-A9B2-5A25FB20563A}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318-4B9C-8709-7A51A0D1ED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{C5FC3FBA-B7B6-4483-B415-A06D712F541D}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18-4B9C-8709-7A51A0D1ED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{076DBD9C-A4A5-4AC3-84CB-B207BABB59F6}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18-4B9C-8709-7A51A0D1ED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{E9BA782C-65F5-46AE-8238-A1156C0D4889}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18-4B9C-8709-7A51A0D1ED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{ACEEC390-4CD9-497C-9F1A-4205145AB9E5}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18-4B9C-8709-7A51A0D1ED5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{C7BCB3C5-C3CF-4177-A073-855F21187163}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318-4B9C-8709-7A51A0D1ED5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{E5FDD388-0B1C-4627-9B73-CBFA715E3DAC}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318-4B9C-8709-7A51A0D1ED5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{1A3F1CD7-C909-45DD-A57D-383C3BBC1A0F}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318-4B9C-8709-7A51A0D1ED5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{0A22100C-5E5A-4AEA-8833-65AAAE66C552}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318-4B9C-8709-7A51A0D1ED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1318-4B9C-8709-7A51A0D1ED52}"/>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a:solidFill>
                <a:schemeClr val="dk1"/>
              </a:solidFill>
              <a:effectLst/>
              <a:latin typeface="+mn-lt"/>
              <a:ea typeface="+mn-ea"/>
              <a:cs typeface="+mn-cs"/>
            </a:rPr>
            <a:t>　元利償還金が増加するとともに、元利償還金から控除する地方交付税算入額である事業費補正分、</a:t>
          </a:r>
          <a:r>
            <a:rPr lang="ja-JP" altLang="en-US" sz="1100" b="0">
              <a:solidFill>
                <a:schemeClr val="dk1"/>
              </a:solidFill>
              <a:effectLst/>
              <a:latin typeface="+mn-lt"/>
              <a:ea typeface="+mn-ea"/>
              <a:cs typeface="+mn-cs"/>
            </a:rPr>
            <a:t>個別算定経費（公債費）</a:t>
          </a:r>
          <a:r>
            <a:rPr lang="ja-JP" altLang="ja-JP" sz="1100" b="0">
              <a:solidFill>
                <a:schemeClr val="dk1"/>
              </a:solidFill>
              <a:effectLst/>
              <a:latin typeface="+mn-lt"/>
              <a:ea typeface="+mn-ea"/>
              <a:cs typeface="+mn-cs"/>
            </a:rPr>
            <a:t>に係る基準財政需要額等も増加しました。　</a:t>
          </a:r>
          <a:endParaRPr lang="ja-JP" altLang="ja-JP" sz="1400">
            <a:effectLst/>
          </a:endParaRPr>
        </a:p>
        <a:p>
          <a:r>
            <a:rPr lang="ja-JP" altLang="ja-JP" sz="1100" b="0">
              <a:solidFill>
                <a:schemeClr val="dk1"/>
              </a:solidFill>
              <a:effectLst/>
              <a:latin typeface="+mn-lt"/>
              <a:ea typeface="+mn-ea"/>
              <a:cs typeface="+mn-cs"/>
            </a:rPr>
            <a:t>　元利償還金の増加が地方交付税算入額の増加を上回ったため、実質公債費比率の分子は微増となりました。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a:solidFill>
                <a:schemeClr val="dk1"/>
              </a:solidFill>
              <a:effectLst/>
              <a:latin typeface="+mn-lt"/>
              <a:ea typeface="+mn-ea"/>
              <a:cs typeface="+mn-cs"/>
            </a:rPr>
            <a:t>　前年度に引き続き、充当可能財源等が将来負担額を上回っており、黒字の状態となっています。</a:t>
          </a:r>
          <a:endParaRPr lang="ja-JP" altLang="ja-JP" sz="1400">
            <a:effectLst/>
          </a:endParaRPr>
        </a:p>
        <a:p>
          <a:r>
            <a:rPr lang="ja-JP" altLang="ja-JP" sz="1100" b="0">
              <a:solidFill>
                <a:schemeClr val="dk1"/>
              </a:solidFill>
              <a:effectLst/>
              <a:latin typeface="+mn-lt"/>
              <a:ea typeface="+mn-ea"/>
              <a:cs typeface="+mn-cs"/>
            </a:rPr>
            <a:t>　将来負担額は公営企業債等繰入見込額は減少していますが、地方債の現在高及び組合負担等見込額は増加しており、全体として増加しています。</a:t>
          </a:r>
          <a:endParaRPr lang="ja-JP" altLang="ja-JP" sz="1400">
            <a:effectLst/>
          </a:endParaRPr>
        </a:p>
        <a:p>
          <a:r>
            <a:rPr lang="ja-JP" altLang="ja-JP" sz="1100" b="0">
              <a:solidFill>
                <a:schemeClr val="dk1"/>
              </a:solidFill>
              <a:effectLst/>
              <a:latin typeface="+mn-lt"/>
              <a:ea typeface="+mn-ea"/>
              <a:cs typeface="+mn-cs"/>
            </a:rPr>
            <a:t>　充当可能財源等については、昨年度より減少しており、今後の推移を注視する必要があります。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岐阜県瑞穂市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a:solidFill>
                <a:schemeClr val="dk1"/>
              </a:solidFill>
              <a:effectLst/>
              <a:latin typeface="+mn-lt"/>
              <a:ea typeface="+mn-ea"/>
              <a:cs typeface="+mn-cs"/>
            </a:rPr>
            <a:t>　財政調整基金を</a:t>
          </a:r>
          <a:r>
            <a:rPr lang="en-US" altLang="ja-JP" sz="1100" b="0">
              <a:solidFill>
                <a:schemeClr val="dk1"/>
              </a:solidFill>
              <a:effectLst/>
              <a:latin typeface="+mn-lt"/>
              <a:ea typeface="+mn-ea"/>
              <a:cs typeface="+mn-cs"/>
            </a:rPr>
            <a:t>321</a:t>
          </a:r>
          <a:r>
            <a:rPr lang="ja-JP" altLang="ja-JP" sz="1100" b="0">
              <a:solidFill>
                <a:schemeClr val="dk1"/>
              </a:solidFill>
              <a:effectLst/>
              <a:latin typeface="+mn-lt"/>
              <a:ea typeface="+mn-ea"/>
              <a:cs typeface="+mn-cs"/>
            </a:rPr>
            <a:t>百万円、公共施設整備基金を</a:t>
          </a:r>
          <a:r>
            <a:rPr lang="en-US" altLang="ja-JP" sz="1100" b="0">
              <a:solidFill>
                <a:schemeClr val="dk1"/>
              </a:solidFill>
              <a:effectLst/>
              <a:latin typeface="+mn-lt"/>
              <a:ea typeface="+mn-ea"/>
              <a:cs typeface="+mn-cs"/>
            </a:rPr>
            <a:t>857</a:t>
          </a:r>
          <a:r>
            <a:rPr lang="ja-JP" altLang="ja-JP" sz="1100" b="0">
              <a:solidFill>
                <a:schemeClr val="dk1"/>
              </a:solidFill>
              <a:effectLst/>
              <a:latin typeface="+mn-lt"/>
              <a:ea typeface="+mn-ea"/>
              <a:cs typeface="+mn-cs"/>
            </a:rPr>
            <a:t>百万円、ふるさと応援基金を</a:t>
          </a:r>
          <a:r>
            <a:rPr lang="en-US" altLang="ja-JP" sz="1100" b="0">
              <a:solidFill>
                <a:schemeClr val="dk1"/>
              </a:solidFill>
              <a:effectLst/>
              <a:latin typeface="+mn-lt"/>
              <a:ea typeface="+mn-ea"/>
              <a:cs typeface="+mn-cs"/>
            </a:rPr>
            <a:t>142</a:t>
          </a:r>
          <a:r>
            <a:rPr lang="ja-JP" altLang="ja-JP" sz="1100" b="0">
              <a:solidFill>
                <a:schemeClr val="dk1"/>
              </a:solidFill>
              <a:effectLst/>
              <a:latin typeface="+mn-lt"/>
              <a:ea typeface="+mn-ea"/>
              <a:cs typeface="+mn-cs"/>
            </a:rPr>
            <a:t>百万円取り崩した一方で、公共施設整備基金に</a:t>
          </a:r>
          <a:r>
            <a:rPr lang="en-US" altLang="ja-JP" sz="1100" b="0">
              <a:solidFill>
                <a:schemeClr val="dk1"/>
              </a:solidFill>
              <a:effectLst/>
              <a:latin typeface="+mn-lt"/>
              <a:ea typeface="+mn-ea"/>
              <a:cs typeface="+mn-cs"/>
            </a:rPr>
            <a:t>480</a:t>
          </a:r>
          <a:r>
            <a:rPr lang="ja-JP" altLang="ja-JP" sz="1100" b="0">
              <a:solidFill>
                <a:schemeClr val="dk1"/>
              </a:solidFill>
              <a:effectLst/>
              <a:latin typeface="+mn-lt"/>
              <a:ea typeface="+mn-ea"/>
              <a:cs typeface="+mn-cs"/>
            </a:rPr>
            <a:t>百万円、ふるさと応援基金に</a:t>
          </a:r>
          <a:r>
            <a:rPr lang="en-US" altLang="ja-JP" sz="1100" b="0">
              <a:solidFill>
                <a:schemeClr val="dk1"/>
              </a:solidFill>
              <a:effectLst/>
              <a:latin typeface="+mn-lt"/>
              <a:ea typeface="+mn-ea"/>
              <a:cs typeface="+mn-cs"/>
            </a:rPr>
            <a:t>541</a:t>
          </a:r>
          <a:r>
            <a:rPr lang="ja-JP" altLang="ja-JP" sz="1100" b="0">
              <a:solidFill>
                <a:schemeClr val="dk1"/>
              </a:solidFill>
              <a:effectLst/>
              <a:latin typeface="+mn-lt"/>
              <a:ea typeface="+mn-ea"/>
              <a:cs typeface="+mn-cs"/>
            </a:rPr>
            <a:t>百万円、庁舎建設基金に</a:t>
          </a:r>
          <a:r>
            <a:rPr lang="en-US" altLang="ja-JP" sz="1100" b="0">
              <a:solidFill>
                <a:schemeClr val="dk1"/>
              </a:solidFill>
              <a:effectLst/>
              <a:latin typeface="+mn-lt"/>
              <a:ea typeface="+mn-ea"/>
              <a:cs typeface="+mn-cs"/>
            </a:rPr>
            <a:t>202</a:t>
          </a:r>
          <a:r>
            <a:rPr lang="ja-JP" altLang="ja-JP" sz="1100" b="0">
              <a:solidFill>
                <a:schemeClr val="dk1"/>
              </a:solidFill>
              <a:effectLst/>
              <a:latin typeface="+mn-lt"/>
              <a:ea typeface="+mn-ea"/>
              <a:cs typeface="+mn-cs"/>
            </a:rPr>
            <a:t>百万円、下水道事業対策基金に</a:t>
          </a:r>
          <a:r>
            <a:rPr lang="en-US" altLang="ja-JP" sz="1100" b="0">
              <a:solidFill>
                <a:schemeClr val="dk1"/>
              </a:solidFill>
              <a:effectLst/>
              <a:latin typeface="+mn-lt"/>
              <a:ea typeface="+mn-ea"/>
              <a:cs typeface="+mn-cs"/>
            </a:rPr>
            <a:t>101</a:t>
          </a:r>
          <a:r>
            <a:rPr lang="ja-JP" altLang="ja-JP" sz="1100" b="0">
              <a:solidFill>
                <a:schemeClr val="dk1"/>
              </a:solidFill>
              <a:effectLst/>
              <a:latin typeface="+mn-lt"/>
              <a:ea typeface="+mn-ea"/>
              <a:cs typeface="+mn-cs"/>
            </a:rPr>
            <a:t>百万円を積み立てました。</a:t>
          </a:r>
          <a:endParaRPr lang="ja-JP" altLang="ja-JP" sz="1400">
            <a:effectLst/>
          </a:endParaRPr>
        </a:p>
        <a:p>
          <a:r>
            <a:rPr lang="ja-JP" altLang="ja-JP" sz="1100" b="0">
              <a:solidFill>
                <a:schemeClr val="dk1"/>
              </a:solidFill>
              <a:effectLst/>
              <a:latin typeface="+mn-lt"/>
              <a:ea typeface="+mn-ea"/>
              <a:cs typeface="+mn-cs"/>
            </a:rPr>
            <a:t>　基金全体としては、</a:t>
          </a:r>
          <a:r>
            <a:rPr lang="en-US" altLang="ja-JP" sz="1100" b="0">
              <a:solidFill>
                <a:schemeClr val="dk1"/>
              </a:solidFill>
              <a:effectLst/>
              <a:latin typeface="+mn-lt"/>
              <a:ea typeface="+mn-ea"/>
              <a:cs typeface="+mn-cs"/>
            </a:rPr>
            <a:t>13</a:t>
          </a:r>
          <a:r>
            <a:rPr lang="ja-JP" altLang="ja-JP" sz="1100" b="0">
              <a:solidFill>
                <a:schemeClr val="dk1"/>
              </a:solidFill>
              <a:effectLst/>
              <a:latin typeface="+mn-lt"/>
              <a:ea typeface="+mn-ea"/>
              <a:cs typeface="+mn-cs"/>
            </a:rPr>
            <a:t>百万円の減額となりました。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a:solidFill>
                <a:schemeClr val="dk1"/>
              </a:solidFill>
              <a:effectLst/>
              <a:latin typeface="+mn-lt"/>
              <a:ea typeface="+mn-ea"/>
              <a:cs typeface="+mn-cs"/>
            </a:rPr>
            <a:t>　公共下水道事業、庁舎建設事業等の大規模事業が見込まれるため、それぞれの特定目的基金の残高が増加する見通しです。</a:t>
          </a:r>
          <a:r>
            <a:rPr lang="ja-JP" altLang="en-US" sz="1100" b="0">
              <a:solidFill>
                <a:schemeClr val="dk1"/>
              </a:solidFill>
              <a:effectLst/>
              <a:latin typeface="+mn-lt"/>
              <a:ea typeface="+mn-ea"/>
              <a:cs typeface="+mn-cs"/>
            </a:rPr>
            <a:t>ふるさと応援</a:t>
          </a:r>
          <a:r>
            <a:rPr lang="ja-JP" altLang="ja-JP" sz="1100" b="0">
              <a:solidFill>
                <a:schemeClr val="dk1"/>
              </a:solidFill>
              <a:effectLst/>
              <a:latin typeface="+mn-lt"/>
              <a:ea typeface="+mn-ea"/>
              <a:cs typeface="+mn-cs"/>
            </a:rPr>
            <a:t>基金の活用</a:t>
          </a:r>
          <a:r>
            <a:rPr lang="ja-JP" altLang="en-US" sz="1100" b="0">
              <a:solidFill>
                <a:schemeClr val="dk1"/>
              </a:solidFill>
              <a:effectLst/>
              <a:latin typeface="+mn-lt"/>
              <a:ea typeface="+mn-ea"/>
              <a:cs typeface="+mn-cs"/>
            </a:rPr>
            <a:t>しながら</a:t>
          </a:r>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一方で</a:t>
          </a:r>
          <a:r>
            <a:rPr lang="ja-JP" altLang="ja-JP" sz="1100" b="0">
              <a:solidFill>
                <a:schemeClr val="dk1"/>
              </a:solidFill>
              <a:effectLst/>
              <a:latin typeface="+mn-lt"/>
              <a:ea typeface="+mn-ea"/>
              <a:cs typeface="+mn-cs"/>
            </a:rPr>
            <a:t>財政調整基金を適正な規模で確保します。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・公共施設整備基金：市の公共施設整備に必要な経費の財源に充てるもの。</a:t>
          </a:r>
          <a:endParaRPr lang="ja-JP" altLang="ja-JP" sz="1400">
            <a:effectLst/>
          </a:endParaRPr>
        </a:p>
        <a:p>
          <a:r>
            <a:rPr kumimoji="1" lang="ja-JP" altLang="ja-JP" sz="1100">
              <a:solidFill>
                <a:schemeClr val="dk1"/>
              </a:solidFill>
              <a:effectLst/>
              <a:latin typeface="+mn-lt"/>
              <a:ea typeface="+mn-ea"/>
              <a:cs typeface="+mn-cs"/>
            </a:rPr>
            <a:t>　・下水道事業対策基金：下水道事業の経費に充てるもの。</a:t>
          </a:r>
          <a:endParaRPr lang="ja-JP" altLang="ja-JP" sz="1400">
            <a:effectLst/>
          </a:endParaRPr>
        </a:p>
        <a:p>
          <a:r>
            <a:rPr kumimoji="1" lang="ja-JP" altLang="ja-JP" sz="1100">
              <a:solidFill>
                <a:schemeClr val="dk1"/>
              </a:solidFill>
              <a:effectLst/>
              <a:latin typeface="+mn-lt"/>
              <a:ea typeface="+mn-ea"/>
              <a:cs typeface="+mn-cs"/>
            </a:rPr>
            <a:t>　・ふるさと応援基金：ふるさと応援寄附条例に定める事業に要する経費に充てるもの。</a:t>
          </a:r>
          <a:endParaRPr lang="ja-JP" altLang="ja-JP" sz="1400">
            <a:effectLst/>
          </a:endParaRPr>
        </a:p>
        <a:p>
          <a:r>
            <a:rPr kumimoji="1" lang="ja-JP" altLang="ja-JP" sz="1100">
              <a:solidFill>
                <a:schemeClr val="dk1"/>
              </a:solidFill>
              <a:effectLst/>
              <a:latin typeface="+mn-lt"/>
              <a:ea typeface="+mn-ea"/>
              <a:cs typeface="+mn-cs"/>
            </a:rPr>
            <a:t>　・庁舎建設基金：将来の庁舎建設事業費に充てるもの。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・公共施設整備基金：駅前対策事業や道路維持事業等に</a:t>
          </a:r>
          <a:r>
            <a:rPr kumimoji="1" lang="en-US" altLang="ja-JP" sz="1100">
              <a:solidFill>
                <a:schemeClr val="dk1"/>
              </a:solidFill>
              <a:effectLst/>
              <a:latin typeface="+mn-lt"/>
              <a:ea typeface="+mn-ea"/>
              <a:cs typeface="+mn-cs"/>
            </a:rPr>
            <a:t>857</a:t>
          </a:r>
          <a:r>
            <a:rPr kumimoji="1" lang="ja-JP" altLang="ja-JP" sz="1100">
              <a:solidFill>
                <a:schemeClr val="dk1"/>
              </a:solidFill>
              <a:effectLst/>
              <a:latin typeface="+mn-lt"/>
              <a:ea typeface="+mn-ea"/>
              <a:cs typeface="+mn-cs"/>
            </a:rPr>
            <a:t>百万円取り崩したことにより減少しました。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・下水道事業対策基金：</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百万円を積み立てたことにより増加しました。</a:t>
          </a:r>
          <a:endParaRPr lang="ja-JP" altLang="ja-JP" sz="1400">
            <a:effectLst/>
          </a:endParaRPr>
        </a:p>
        <a:p>
          <a:r>
            <a:rPr kumimoji="1" lang="ja-JP" altLang="ja-JP" sz="1100">
              <a:solidFill>
                <a:schemeClr val="dk1"/>
              </a:solidFill>
              <a:effectLst/>
              <a:latin typeface="+mn-lt"/>
              <a:ea typeface="+mn-ea"/>
              <a:cs typeface="+mn-cs"/>
            </a:rPr>
            <a:t>　・ふるさと応援基金：ふるさと応援寄附金を</a:t>
          </a:r>
          <a:r>
            <a:rPr kumimoji="1" lang="en-US" altLang="ja-JP" sz="1100">
              <a:solidFill>
                <a:schemeClr val="dk1"/>
              </a:solidFill>
              <a:effectLst/>
              <a:latin typeface="+mn-lt"/>
              <a:ea typeface="+mn-ea"/>
              <a:cs typeface="+mn-cs"/>
            </a:rPr>
            <a:t>541</a:t>
          </a:r>
          <a:r>
            <a:rPr kumimoji="1" lang="ja-JP" altLang="ja-JP" sz="1100">
              <a:solidFill>
                <a:schemeClr val="dk1"/>
              </a:solidFill>
              <a:effectLst/>
              <a:latin typeface="+mn-lt"/>
              <a:ea typeface="+mn-ea"/>
              <a:cs typeface="+mn-cs"/>
            </a:rPr>
            <a:t>百万円積み立てたことにより増加しました。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・庁舎建設基金：</a:t>
          </a:r>
          <a:r>
            <a:rPr kumimoji="1" lang="en-US" altLang="ja-JP" sz="1100">
              <a:solidFill>
                <a:schemeClr val="dk1"/>
              </a:solidFill>
              <a:effectLst/>
              <a:latin typeface="+mn-ea"/>
              <a:ea typeface="+mn-ea"/>
              <a:cs typeface="+mn-cs"/>
            </a:rPr>
            <a:t>202</a:t>
          </a:r>
          <a:r>
            <a:rPr kumimoji="1" lang="ja-JP" altLang="ja-JP" sz="1100">
              <a:solidFill>
                <a:schemeClr val="dk1"/>
              </a:solidFill>
              <a:effectLst/>
              <a:latin typeface="+mn-ea"/>
              <a:ea typeface="+mn-ea"/>
              <a:cs typeface="+mn-cs"/>
            </a:rPr>
            <a:t>百万円を積み立てたことにより増加しました。</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・下水道事業対策基金：</a:t>
          </a:r>
          <a:r>
            <a:rPr kumimoji="1" lang="ja-JP" altLang="en-US" sz="1100">
              <a:solidFill>
                <a:schemeClr val="dk1"/>
              </a:solidFill>
              <a:effectLst/>
              <a:latin typeface="+mn-lt"/>
              <a:ea typeface="+mn-ea"/>
              <a:cs typeface="+mn-cs"/>
            </a:rPr>
            <a:t>将来の財政負担に備えるため毎年度積立を実施。</a:t>
          </a:r>
          <a:r>
            <a:rPr kumimoji="1" lang="ja-JP" altLang="ja-JP" sz="1100">
              <a:solidFill>
                <a:schemeClr val="dk1"/>
              </a:solidFill>
              <a:effectLst/>
              <a:latin typeface="+mn-lt"/>
              <a:ea typeface="+mn-ea"/>
              <a:cs typeface="+mn-cs"/>
            </a:rPr>
            <a:t>事業計画</a:t>
          </a:r>
          <a:r>
            <a:rPr kumimoji="1" lang="ja-JP" altLang="en-US" sz="1100">
              <a:solidFill>
                <a:schemeClr val="dk1"/>
              </a:solidFill>
              <a:effectLst/>
              <a:latin typeface="+mn-lt"/>
              <a:ea typeface="+mn-ea"/>
              <a:cs typeface="+mn-cs"/>
            </a:rPr>
            <a:t>（令和８年度供用開始予定）</a:t>
          </a:r>
          <a:r>
            <a:rPr kumimoji="1" lang="ja-JP" altLang="ja-JP" sz="1100">
              <a:solidFill>
                <a:schemeClr val="dk1"/>
              </a:solidFill>
              <a:effectLst/>
              <a:latin typeface="+mn-lt"/>
              <a:ea typeface="+mn-ea"/>
              <a:cs typeface="+mn-cs"/>
            </a:rPr>
            <a:t>に基づいて</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公共下水道事業の事業実施に向けて残高が増加する</a:t>
          </a:r>
          <a:r>
            <a:rPr kumimoji="1" lang="ja-JP" altLang="en-US" sz="1100">
              <a:solidFill>
                <a:schemeClr val="dk1"/>
              </a:solidFill>
              <a:effectLst/>
              <a:latin typeface="+mn-lt"/>
              <a:ea typeface="+mn-ea"/>
              <a:cs typeface="+mn-cs"/>
            </a:rPr>
            <a:t>予定</a:t>
          </a:r>
          <a:r>
            <a:rPr kumimoji="1" lang="ja-JP" altLang="ja-JP" sz="1100">
              <a:solidFill>
                <a:schemeClr val="dk1"/>
              </a:solidFill>
              <a:effectLst/>
              <a:latin typeface="+mn-lt"/>
              <a:ea typeface="+mn-ea"/>
              <a:cs typeface="+mn-cs"/>
            </a:rPr>
            <a:t>です。</a:t>
          </a:r>
          <a:endParaRPr lang="ja-JP" altLang="ja-JP" sz="1400">
            <a:effectLst/>
          </a:endParaRPr>
        </a:p>
        <a:p>
          <a:r>
            <a:rPr kumimoji="1" lang="ja-JP" altLang="ja-JP" sz="1100">
              <a:solidFill>
                <a:schemeClr val="dk1"/>
              </a:solidFill>
              <a:effectLst/>
              <a:latin typeface="+mn-lt"/>
              <a:ea typeface="+mn-ea"/>
              <a:cs typeface="+mn-cs"/>
            </a:rPr>
            <a:t>　・ふるさと応援基金：ふるさと応援寄附金の更なる増加が見込まれますが、対象事業へ積極的に活用します。</a:t>
          </a:r>
          <a:endParaRPr lang="ja-JP" altLang="ja-JP" sz="1400">
            <a:effectLst/>
          </a:endParaRPr>
        </a:p>
        <a:p>
          <a:r>
            <a:rPr kumimoji="1" lang="ja-JP" altLang="ja-JP" sz="1100">
              <a:solidFill>
                <a:schemeClr val="dk1"/>
              </a:solidFill>
              <a:effectLst/>
              <a:latin typeface="+mn-lt"/>
              <a:ea typeface="+mn-ea"/>
              <a:cs typeface="+mn-cs"/>
            </a:rPr>
            <a:t>　・庁舎建設基金：約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億円想定の新庁舎建設に向けて、</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毎年</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百万円を積み立てる予定です。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a:solidFill>
                <a:schemeClr val="dk1"/>
              </a:solidFill>
              <a:effectLst/>
              <a:latin typeface="+mn-lt"/>
              <a:ea typeface="+mn-ea"/>
              <a:cs typeface="+mn-cs"/>
            </a:rPr>
            <a:t>　令和２年度は地方交付税や地方消費税交付金は前年度より増額しましたが、</a:t>
          </a:r>
          <a:r>
            <a:rPr lang="ja-JP" altLang="en-US" sz="1100" b="0">
              <a:solidFill>
                <a:schemeClr val="dk1"/>
              </a:solidFill>
              <a:effectLst/>
              <a:latin typeface="+mn-lt"/>
              <a:ea typeface="+mn-ea"/>
              <a:cs typeface="+mn-cs"/>
            </a:rPr>
            <a:t>財源不足を解消することはできず、</a:t>
          </a:r>
          <a:r>
            <a:rPr lang="en-US" altLang="ja-JP" sz="1100" b="0">
              <a:solidFill>
                <a:schemeClr val="dk1"/>
              </a:solidFill>
              <a:effectLst/>
              <a:latin typeface="+mn-lt"/>
              <a:ea typeface="+mn-ea"/>
              <a:cs typeface="+mn-cs"/>
            </a:rPr>
            <a:t>321</a:t>
          </a:r>
          <a:r>
            <a:rPr lang="ja-JP" altLang="ja-JP" sz="1100" b="0">
              <a:solidFill>
                <a:schemeClr val="dk1"/>
              </a:solidFill>
              <a:effectLst/>
              <a:latin typeface="+mn-lt"/>
              <a:ea typeface="+mn-ea"/>
              <a:cs typeface="+mn-cs"/>
            </a:rPr>
            <a:t>百万円を取り崩し</a:t>
          </a:r>
          <a:r>
            <a:rPr lang="ja-JP" altLang="en-US" sz="1100" b="0">
              <a:solidFill>
                <a:schemeClr val="dk1"/>
              </a:solidFill>
              <a:effectLst/>
              <a:latin typeface="+mn-lt"/>
              <a:ea typeface="+mn-ea"/>
              <a:cs typeface="+mn-cs"/>
            </a:rPr>
            <a:t>ました。積立は</a:t>
          </a:r>
          <a:r>
            <a:rPr lang="en-US" altLang="ja-JP" sz="1100" b="0">
              <a:solidFill>
                <a:schemeClr val="dk1"/>
              </a:solidFill>
              <a:effectLst/>
              <a:latin typeface="+mn-lt"/>
              <a:ea typeface="+mn-ea"/>
              <a:cs typeface="+mn-cs"/>
            </a:rPr>
            <a:t>2</a:t>
          </a:r>
          <a:r>
            <a:rPr lang="ja-JP" altLang="ja-JP" sz="1100" b="0">
              <a:solidFill>
                <a:schemeClr val="dk1"/>
              </a:solidFill>
              <a:effectLst/>
              <a:latin typeface="+mn-lt"/>
              <a:ea typeface="+mn-ea"/>
              <a:cs typeface="+mn-cs"/>
            </a:rPr>
            <a:t>百万円</a:t>
          </a:r>
          <a:r>
            <a:rPr lang="ja-JP" altLang="en-US" sz="1100" b="0">
              <a:solidFill>
                <a:schemeClr val="dk1"/>
              </a:solidFill>
              <a:effectLst/>
              <a:latin typeface="+mn-lt"/>
              <a:ea typeface="+mn-ea"/>
              <a:cs typeface="+mn-cs"/>
            </a:rPr>
            <a:t>となりまし</a:t>
          </a:r>
          <a:r>
            <a:rPr lang="ja-JP" altLang="ja-JP" sz="1100" b="0">
              <a:solidFill>
                <a:schemeClr val="dk1"/>
              </a:solidFill>
              <a:effectLst/>
              <a:latin typeface="+mn-lt"/>
              <a:ea typeface="+mn-ea"/>
              <a:cs typeface="+mn-cs"/>
            </a:rPr>
            <a:t>た。基金残高は、</a:t>
          </a:r>
          <a:r>
            <a:rPr lang="en-US" altLang="ja-JP" sz="1100" b="0">
              <a:solidFill>
                <a:schemeClr val="dk1"/>
              </a:solidFill>
              <a:effectLst/>
              <a:latin typeface="+mn-lt"/>
              <a:ea typeface="+mn-ea"/>
              <a:cs typeface="+mn-cs"/>
            </a:rPr>
            <a:t>319</a:t>
          </a:r>
          <a:r>
            <a:rPr lang="ja-JP" altLang="ja-JP" sz="1100" b="0">
              <a:solidFill>
                <a:schemeClr val="dk1"/>
              </a:solidFill>
              <a:effectLst/>
              <a:latin typeface="+mn-lt"/>
              <a:ea typeface="+mn-ea"/>
              <a:cs typeface="+mn-cs"/>
            </a:rPr>
            <a:t>百万円減少し</a:t>
          </a:r>
          <a:r>
            <a:rPr lang="en-US" altLang="ja-JP" sz="1100" b="0">
              <a:solidFill>
                <a:schemeClr val="dk1"/>
              </a:solidFill>
              <a:effectLst/>
              <a:latin typeface="+mn-lt"/>
              <a:ea typeface="+mn-ea"/>
              <a:cs typeface="+mn-cs"/>
            </a:rPr>
            <a:t>2,380</a:t>
          </a:r>
          <a:r>
            <a:rPr lang="ja-JP" altLang="ja-JP" sz="1100" b="0">
              <a:solidFill>
                <a:schemeClr val="dk1"/>
              </a:solidFill>
              <a:effectLst/>
              <a:latin typeface="+mn-lt"/>
              <a:ea typeface="+mn-ea"/>
              <a:cs typeface="+mn-cs"/>
            </a:rPr>
            <a:t>百万円となりました。</a:t>
          </a:r>
          <a:endParaRPr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dk1"/>
              </a:solidFill>
              <a:effectLst/>
              <a:latin typeface="+mn-lt"/>
              <a:ea typeface="+mn-ea"/>
              <a:cs typeface="+mn-cs"/>
            </a:rPr>
            <a:t>　当市では総合計画において、財政調整基金の残高を標準財政規模の</a:t>
          </a:r>
          <a:r>
            <a:rPr lang="en-US" altLang="ja-JP" sz="1100" b="0">
              <a:solidFill>
                <a:schemeClr val="dk1"/>
              </a:solidFill>
              <a:effectLst/>
              <a:latin typeface="+mn-lt"/>
              <a:ea typeface="+mn-ea"/>
              <a:cs typeface="+mn-cs"/>
            </a:rPr>
            <a:t>20%</a:t>
          </a:r>
          <a:r>
            <a:rPr lang="ja-JP" altLang="en-US" sz="1100" b="0">
              <a:solidFill>
                <a:schemeClr val="dk1"/>
              </a:solidFill>
              <a:effectLst/>
              <a:latin typeface="+mn-lt"/>
              <a:ea typeface="+mn-ea"/>
              <a:cs typeface="+mn-cs"/>
            </a:rPr>
            <a:t>以上とする目標値があるため、平成</a:t>
          </a:r>
          <a:r>
            <a:rPr lang="en-US" altLang="ja-JP" sz="1100" b="0">
              <a:solidFill>
                <a:schemeClr val="dk1"/>
              </a:solidFill>
              <a:effectLst/>
              <a:latin typeface="+mn-lt"/>
              <a:ea typeface="+mn-ea"/>
              <a:cs typeface="+mn-cs"/>
            </a:rPr>
            <a:t>15</a:t>
          </a:r>
          <a:r>
            <a:rPr lang="ja-JP" altLang="en-US" sz="1100" b="0">
              <a:solidFill>
                <a:schemeClr val="dk1"/>
              </a:solidFill>
              <a:effectLst/>
              <a:latin typeface="+mn-lt"/>
              <a:ea typeface="+mn-ea"/>
              <a:cs typeface="+mn-cs"/>
            </a:rPr>
            <a:t>年の合併以後、約</a:t>
          </a:r>
          <a:r>
            <a:rPr lang="en-US" altLang="ja-JP" sz="1100" b="0">
              <a:solidFill>
                <a:schemeClr val="dk1"/>
              </a:solidFill>
              <a:effectLst/>
              <a:latin typeface="+mn-lt"/>
              <a:ea typeface="+mn-ea"/>
              <a:cs typeface="+mn-cs"/>
            </a:rPr>
            <a:t>2,000</a:t>
          </a:r>
          <a:r>
            <a:rPr lang="ja-JP" altLang="en-US" sz="1100" b="0">
              <a:solidFill>
                <a:schemeClr val="dk1"/>
              </a:solidFill>
              <a:effectLst/>
              <a:latin typeface="+mn-lt"/>
              <a:ea typeface="+mn-ea"/>
              <a:cs typeface="+mn-cs"/>
            </a:rPr>
            <a:t>百万円規模の水準を維持しています。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百万円）の確保を目標として基金残高の管理を行います。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基金の運用益である</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千円を積み立てた分の増となりました。</a:t>
          </a:r>
          <a:endParaRPr kumimoji="0"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lt"/>
              <a:ea typeface="+mn-ea"/>
              <a:cs typeface="+mn-cs"/>
            </a:rPr>
            <a:t>　平成</a:t>
          </a:r>
          <a:r>
            <a:rPr kumimoji="0" lang="en-US" altLang="ja-JP" sz="1100">
              <a:solidFill>
                <a:schemeClr val="dk1"/>
              </a:solidFill>
              <a:effectLst/>
              <a:latin typeface="+mn-lt"/>
              <a:ea typeface="+mn-ea"/>
              <a:cs typeface="+mn-cs"/>
            </a:rPr>
            <a:t>25</a:t>
          </a:r>
          <a:r>
            <a:rPr kumimoji="0" lang="ja-JP" altLang="en-US" sz="1100">
              <a:solidFill>
                <a:schemeClr val="dk1"/>
              </a:solidFill>
              <a:effectLst/>
              <a:latin typeface="+mn-lt"/>
              <a:ea typeface="+mn-ea"/>
              <a:cs typeface="+mn-cs"/>
            </a:rPr>
            <a:t>年度以降は、約</a:t>
          </a:r>
          <a:r>
            <a:rPr kumimoji="0" lang="en-US" altLang="ja-JP" sz="1100">
              <a:solidFill>
                <a:schemeClr val="dk1"/>
              </a:solidFill>
              <a:effectLst/>
              <a:latin typeface="+mn-lt"/>
              <a:ea typeface="+mn-ea"/>
              <a:cs typeface="+mn-cs"/>
            </a:rPr>
            <a:t>1,200</a:t>
          </a:r>
          <a:r>
            <a:rPr kumimoji="0" lang="ja-JP" altLang="en-US" sz="1100">
              <a:solidFill>
                <a:schemeClr val="dk1"/>
              </a:solidFill>
              <a:effectLst/>
              <a:latin typeface="+mn-lt"/>
              <a:ea typeface="+mn-ea"/>
              <a:cs typeface="+mn-cs"/>
            </a:rPr>
            <a:t>百万円の水準を維持しています。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現在は</a:t>
          </a:r>
          <a:r>
            <a:rPr kumimoji="1" lang="ja-JP" altLang="ja-JP" sz="1100">
              <a:solidFill>
                <a:schemeClr val="dk1"/>
              </a:solidFill>
              <a:effectLst/>
              <a:latin typeface="+mn-lt"/>
              <a:ea typeface="+mn-ea"/>
              <a:cs typeface="+mn-cs"/>
            </a:rPr>
            <a:t>取り崩しの予定はありません</a:t>
          </a:r>
          <a:r>
            <a:rPr kumimoji="1" lang="ja-JP" altLang="en-US" sz="1100">
              <a:solidFill>
                <a:schemeClr val="dk1"/>
              </a:solidFill>
              <a:effectLst/>
              <a:latin typeface="+mn-lt"/>
              <a:ea typeface="+mn-ea"/>
              <a:cs typeface="+mn-cs"/>
            </a:rPr>
            <a:t>。当市では大型事業も見込まれるため、時期を見極めながら、取り崩しも視野に入れ、計画的に活用していきます。　</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55,325
52,934
28.19
25,861,859
24,713,259
749,330
11,401,481
11,772,339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ポイントの上昇であったのが、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ポイントの上昇となり、若干ではあるが老朽化が加速している。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年超の老朽化した建物が全体の５割程度であり、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施設総量の適正化と建物の長寿命化の両視点から検討していく必要があるため、</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令和３年度に公共施設等総合管理計画並びに建物系公共施設個別施設計画を改訂し、今後全庁的に取り組んでいく。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91" name="楕円 90"/>
        <xdr:cNvSpPr/>
      </xdr:nvSpPr>
      <xdr:spPr>
        <a:xfrm>
          <a:off x="4711700" y="5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92" name="有形固定資産減価償却率該当値テキスト"/>
        <xdr:cNvSpPr txBox="1"/>
      </xdr:nvSpPr>
      <xdr:spPr>
        <a:xfrm>
          <a:off x="4813300" y="533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171027</xdr:rowOff>
    </xdr:from>
    <xdr:to>
      <xdr:col>19</xdr:col>
      <xdr:colOff>187325</xdr:colOff>
      <xdr:row>31</xdr:row>
      <xdr:rowOff>101177</xdr:rowOff>
    </xdr:to>
    <xdr:sp macro="" textlink="">
      <xdr:nvSpPr>
        <xdr:cNvPr id="93" name="楕円 92"/>
        <xdr:cNvSpPr/>
      </xdr:nvSpPr>
      <xdr:spPr>
        <a:xfrm>
          <a:off x="4000500" y="53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50377</xdr:rowOff>
    </xdr:from>
    <xdr:to>
      <xdr:col>23</xdr:col>
      <xdr:colOff>85725</xdr:colOff>
      <xdr:row>31</xdr:row>
      <xdr:rowOff>93557</xdr:rowOff>
    </xdr:to>
    <xdr:cxnSp macro="">
      <xdr:nvCxnSpPr>
        <xdr:cNvPr id="94" name="直線コネクタ 93"/>
        <xdr:cNvCxnSpPr/>
      </xdr:nvCxnSpPr>
      <xdr:spPr>
        <a:xfrm>
          <a:off x="4051300" y="536532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135043</xdr:rowOff>
    </xdr:from>
    <xdr:to>
      <xdr:col>15</xdr:col>
      <xdr:colOff>187325</xdr:colOff>
      <xdr:row>31</xdr:row>
      <xdr:rowOff>65193</xdr:rowOff>
    </xdr:to>
    <xdr:sp macro="" textlink="">
      <xdr:nvSpPr>
        <xdr:cNvPr id="95" name="楕円 94"/>
        <xdr:cNvSpPr/>
      </xdr:nvSpPr>
      <xdr:spPr>
        <a:xfrm>
          <a:off x="3238500" y="52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xdr:rowOff>
    </xdr:from>
    <xdr:to>
      <xdr:col>19</xdr:col>
      <xdr:colOff>136525</xdr:colOff>
      <xdr:row>31</xdr:row>
      <xdr:rowOff>50377</xdr:rowOff>
    </xdr:to>
    <xdr:cxnSp macro="">
      <xdr:nvCxnSpPr>
        <xdr:cNvPr id="96" name="直線コネクタ 95"/>
        <xdr:cNvCxnSpPr/>
      </xdr:nvCxnSpPr>
      <xdr:spPr>
        <a:xfrm>
          <a:off x="3289300" y="532934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97" name="楕円 96"/>
        <xdr:cNvSpPr/>
      </xdr:nvSpPr>
      <xdr:spPr>
        <a:xfrm>
          <a:off x="2476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14393</xdr:rowOff>
    </xdr:to>
    <xdr:cxnSp macro="">
      <xdr:nvCxnSpPr>
        <xdr:cNvPr id="98" name="直線コネクタ 97"/>
        <xdr:cNvCxnSpPr/>
      </xdr:nvCxnSpPr>
      <xdr:spPr>
        <a:xfrm>
          <a:off x="2527300" y="530415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48683</xdr:rowOff>
    </xdr:from>
    <xdr:to>
      <xdr:col>7</xdr:col>
      <xdr:colOff>187325</xdr:colOff>
      <xdr:row>30</xdr:row>
      <xdr:rowOff>150283</xdr:rowOff>
    </xdr:to>
    <xdr:sp macro="" textlink="">
      <xdr:nvSpPr>
        <xdr:cNvPr id="99" name="楕円 98"/>
        <xdr:cNvSpPr/>
      </xdr:nvSpPr>
      <xdr:spPr>
        <a:xfrm>
          <a:off x="17145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99483</xdr:rowOff>
    </xdr:from>
    <xdr:to>
      <xdr:col>11</xdr:col>
      <xdr:colOff>136525</xdr:colOff>
      <xdr:row>30</xdr:row>
      <xdr:rowOff>160655</xdr:rowOff>
    </xdr:to>
    <xdr:cxnSp macro="">
      <xdr:nvCxnSpPr>
        <xdr:cNvPr id="100" name="直線コネクタ 99"/>
        <xdr:cNvCxnSpPr/>
      </xdr:nvCxnSpPr>
      <xdr:spPr>
        <a:xfrm>
          <a:off x="1765300" y="524298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10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10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103"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4"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92304</xdr:rowOff>
    </xdr:from>
    <xdr:ext cx="405111" cy="259045"/>
    <xdr:sp macro="" textlink="">
      <xdr:nvSpPr>
        <xdr:cNvPr id="105" name="n_1mainValue有形固定資産減価償却率"/>
        <xdr:cNvSpPr txBox="1"/>
      </xdr:nvSpPr>
      <xdr:spPr>
        <a:xfrm>
          <a:off x="3836044" y="540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106" name="n_2mainValue有形固定資産減価償却率"/>
        <xdr:cNvSpPr txBox="1"/>
      </xdr:nvSpPr>
      <xdr:spPr>
        <a:xfrm>
          <a:off x="30867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107" name="n_3mainValue有形固定資産減価償却率"/>
        <xdr:cNvSpPr txBox="1"/>
      </xdr:nvSpPr>
      <xdr:spPr>
        <a:xfrm>
          <a:off x="23247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141410</xdr:rowOff>
    </xdr:from>
    <xdr:ext cx="405111" cy="259045"/>
    <xdr:sp macro="" textlink="">
      <xdr:nvSpPr>
        <xdr:cNvPr id="108" name="n_4mainValue有形固定資産減価償却率"/>
        <xdr:cNvSpPr txBox="1"/>
      </xdr:nvSpPr>
      <xdr:spPr>
        <a:xfrm>
          <a:off x="1562744" y="528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まで繰上償還を行っていたことにより債務償還比率は類似団体平均をかなり下回っており、非常に低い数値となっている。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今後大型事業を控えていることや、施設の老朽化に対応するために地方債の発行が見込まれ、比率の上昇が予想されるため、中長期的な視点から持続可能で健全な財政運営に努めていく。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xdr:cNvSpPr txBox="1"/>
      </xdr:nvSpPr>
      <xdr:spPr>
        <a:xfrm>
          <a:off x="14846300" y="5230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94580</xdr:rowOff>
    </xdr:from>
    <xdr:to>
      <xdr:col>76</xdr:col>
      <xdr:colOff>73025</xdr:colOff>
      <xdr:row>27</xdr:row>
      <xdr:rowOff>24730</xdr:rowOff>
    </xdr:to>
    <xdr:sp macro="" textlink="">
      <xdr:nvSpPr>
        <xdr:cNvPr id="153" name="楕円 152"/>
        <xdr:cNvSpPr/>
      </xdr:nvSpPr>
      <xdr:spPr>
        <a:xfrm>
          <a:off x="14744700" y="45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9507</xdr:rowOff>
    </xdr:from>
    <xdr:ext cx="405111" cy="259045"/>
    <xdr:sp macro="" textlink="">
      <xdr:nvSpPr>
        <xdr:cNvPr id="154" name="債務償還比率該当値テキスト"/>
        <xdr:cNvSpPr txBox="1"/>
      </xdr:nvSpPr>
      <xdr:spPr>
        <a:xfrm>
          <a:off x="14846300" y="446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97578</xdr:rowOff>
    </xdr:from>
    <xdr:to>
      <xdr:col>72</xdr:col>
      <xdr:colOff>123825</xdr:colOff>
      <xdr:row>27</xdr:row>
      <xdr:rowOff>27728</xdr:rowOff>
    </xdr:to>
    <xdr:sp macro="" textlink="">
      <xdr:nvSpPr>
        <xdr:cNvPr id="155" name="楕円 154"/>
        <xdr:cNvSpPr/>
      </xdr:nvSpPr>
      <xdr:spPr>
        <a:xfrm>
          <a:off x="14033500" y="45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145380</xdr:rowOff>
    </xdr:from>
    <xdr:to>
      <xdr:col>76</xdr:col>
      <xdr:colOff>22225</xdr:colOff>
      <xdr:row>26</xdr:row>
      <xdr:rowOff>148378</xdr:rowOff>
    </xdr:to>
    <xdr:cxnSp macro="">
      <xdr:nvCxnSpPr>
        <xdr:cNvPr id="156" name="直線コネクタ 155"/>
        <xdr:cNvCxnSpPr/>
      </xdr:nvCxnSpPr>
      <xdr:spPr>
        <a:xfrm flipV="1">
          <a:off x="14084300" y="4603080"/>
          <a:ext cx="7112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141478</xdr:rowOff>
    </xdr:from>
    <xdr:to>
      <xdr:col>68</xdr:col>
      <xdr:colOff>123825</xdr:colOff>
      <xdr:row>27</xdr:row>
      <xdr:rowOff>71628</xdr:rowOff>
    </xdr:to>
    <xdr:sp macro="" textlink="">
      <xdr:nvSpPr>
        <xdr:cNvPr id="157" name="楕円 156"/>
        <xdr:cNvSpPr/>
      </xdr:nvSpPr>
      <xdr:spPr>
        <a:xfrm>
          <a:off x="13271500" y="45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148378</xdr:rowOff>
    </xdr:from>
    <xdr:to>
      <xdr:col>72</xdr:col>
      <xdr:colOff>73025</xdr:colOff>
      <xdr:row>27</xdr:row>
      <xdr:rowOff>20828</xdr:rowOff>
    </xdr:to>
    <xdr:cxnSp macro="">
      <xdr:nvCxnSpPr>
        <xdr:cNvPr id="158" name="直線コネクタ 157"/>
        <xdr:cNvCxnSpPr/>
      </xdr:nvCxnSpPr>
      <xdr:spPr>
        <a:xfrm flipV="1">
          <a:off x="13322300" y="4606078"/>
          <a:ext cx="76200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148675</xdr:rowOff>
    </xdr:from>
    <xdr:to>
      <xdr:col>64</xdr:col>
      <xdr:colOff>123825</xdr:colOff>
      <xdr:row>27</xdr:row>
      <xdr:rowOff>78825</xdr:rowOff>
    </xdr:to>
    <xdr:sp macro="" textlink="">
      <xdr:nvSpPr>
        <xdr:cNvPr id="159" name="楕円 158"/>
        <xdr:cNvSpPr/>
      </xdr:nvSpPr>
      <xdr:spPr>
        <a:xfrm>
          <a:off x="12509500" y="46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20828</xdr:rowOff>
    </xdr:from>
    <xdr:to>
      <xdr:col>68</xdr:col>
      <xdr:colOff>73025</xdr:colOff>
      <xdr:row>27</xdr:row>
      <xdr:rowOff>28025</xdr:rowOff>
    </xdr:to>
    <xdr:cxnSp macro="">
      <xdr:nvCxnSpPr>
        <xdr:cNvPr id="160" name="直線コネクタ 159"/>
        <xdr:cNvCxnSpPr/>
      </xdr:nvCxnSpPr>
      <xdr:spPr>
        <a:xfrm flipV="1">
          <a:off x="12560300" y="464997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170985</xdr:rowOff>
    </xdr:from>
    <xdr:to>
      <xdr:col>60</xdr:col>
      <xdr:colOff>123825</xdr:colOff>
      <xdr:row>27</xdr:row>
      <xdr:rowOff>101135</xdr:rowOff>
    </xdr:to>
    <xdr:sp macro="" textlink="">
      <xdr:nvSpPr>
        <xdr:cNvPr id="161" name="楕円 160"/>
        <xdr:cNvSpPr/>
      </xdr:nvSpPr>
      <xdr:spPr>
        <a:xfrm>
          <a:off x="11747500" y="46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28025</xdr:rowOff>
    </xdr:from>
    <xdr:to>
      <xdr:col>64</xdr:col>
      <xdr:colOff>73025</xdr:colOff>
      <xdr:row>27</xdr:row>
      <xdr:rowOff>50335</xdr:rowOff>
    </xdr:to>
    <xdr:cxnSp macro="">
      <xdr:nvCxnSpPr>
        <xdr:cNvPr id="162" name="直線コネクタ 161"/>
        <xdr:cNvCxnSpPr/>
      </xdr:nvCxnSpPr>
      <xdr:spPr>
        <a:xfrm flipV="1">
          <a:off x="11798300" y="4657175"/>
          <a:ext cx="762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xdr:cNvSpPr txBox="1"/>
      </xdr:nvSpPr>
      <xdr:spPr>
        <a:xfrm>
          <a:off x="13836727" y="534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xdr:cNvSpPr txBox="1"/>
      </xdr:nvSpPr>
      <xdr:spPr>
        <a:xfrm>
          <a:off x="13087427" y="53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xdr:cNvSpPr txBox="1"/>
      </xdr:nvSpPr>
      <xdr:spPr>
        <a:xfrm>
          <a:off x="12325427" y="53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xdr:cNvSpPr txBox="1"/>
      </xdr:nvSpPr>
      <xdr:spPr>
        <a:xfrm>
          <a:off x="11563427" y="535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44255</xdr:rowOff>
    </xdr:from>
    <xdr:ext cx="405111" cy="259045"/>
    <xdr:sp macro="" textlink="">
      <xdr:nvSpPr>
        <xdr:cNvPr id="167" name="n_1mainValue債務償還比率"/>
        <xdr:cNvSpPr txBox="1"/>
      </xdr:nvSpPr>
      <xdr:spPr>
        <a:xfrm>
          <a:off x="13869044" y="4330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88155</xdr:rowOff>
    </xdr:from>
    <xdr:ext cx="405111" cy="259045"/>
    <xdr:sp macro="" textlink="">
      <xdr:nvSpPr>
        <xdr:cNvPr id="168" name="n_2mainValue債務償還比率"/>
        <xdr:cNvSpPr txBox="1"/>
      </xdr:nvSpPr>
      <xdr:spPr>
        <a:xfrm>
          <a:off x="13119744" y="437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95352</xdr:rowOff>
    </xdr:from>
    <xdr:ext cx="405111" cy="259045"/>
    <xdr:sp macro="" textlink="">
      <xdr:nvSpPr>
        <xdr:cNvPr id="169" name="n_3mainValue債務償還比率"/>
        <xdr:cNvSpPr txBox="1"/>
      </xdr:nvSpPr>
      <xdr:spPr>
        <a:xfrm>
          <a:off x="12357744" y="4381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117662</xdr:rowOff>
    </xdr:from>
    <xdr:ext cx="469744" cy="259045"/>
    <xdr:sp macro="" textlink="">
      <xdr:nvSpPr>
        <xdr:cNvPr id="170" name="n_4mainValue債務償還比率"/>
        <xdr:cNvSpPr txBox="1"/>
      </xdr:nvSpPr>
      <xdr:spPr>
        <a:xfrm>
          <a:off x="11563427" y="44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55,325
52,934
28.19
25,861,859
24,713,259
749,330
11,401,481
11,772,339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3" name="楕円 72"/>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4" name="【道路】&#10;有形固定資産減価償却率該当値テキスト"/>
        <xdr:cNvSpPr txBox="1"/>
      </xdr:nvSpPr>
      <xdr:spPr>
        <a:xfrm>
          <a:off x="4673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5" name="楕円 74"/>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36195</xdr:rowOff>
    </xdr:from>
    <xdr:to>
      <xdr:col>24</xdr:col>
      <xdr:colOff>63500</xdr:colOff>
      <xdr:row>37</xdr:row>
      <xdr:rowOff>57150</xdr:rowOff>
    </xdr:to>
    <xdr:cxnSp macro="">
      <xdr:nvCxnSpPr>
        <xdr:cNvPr id="76" name="直線コネクタ 75"/>
        <xdr:cNvCxnSpPr/>
      </xdr:nvCxnSpPr>
      <xdr:spPr>
        <a:xfrm>
          <a:off x="3797300" y="63798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133985</xdr:rowOff>
    </xdr:from>
    <xdr:to>
      <xdr:col>15</xdr:col>
      <xdr:colOff>101600</xdr:colOff>
      <xdr:row>37</xdr:row>
      <xdr:rowOff>64135</xdr:rowOff>
    </xdr:to>
    <xdr:sp macro="" textlink="">
      <xdr:nvSpPr>
        <xdr:cNvPr id="77" name="楕円 76"/>
        <xdr:cNvSpPr/>
      </xdr:nvSpPr>
      <xdr:spPr>
        <a:xfrm>
          <a:off x="2857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xdr:rowOff>
    </xdr:from>
    <xdr:to>
      <xdr:col>19</xdr:col>
      <xdr:colOff>177800</xdr:colOff>
      <xdr:row>37</xdr:row>
      <xdr:rowOff>36195</xdr:rowOff>
    </xdr:to>
    <xdr:cxnSp macro="">
      <xdr:nvCxnSpPr>
        <xdr:cNvPr id="78" name="直線コネクタ 77"/>
        <xdr:cNvCxnSpPr/>
      </xdr:nvCxnSpPr>
      <xdr:spPr>
        <a:xfrm>
          <a:off x="2908300" y="63569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79" name="楕円 78"/>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13335</xdr:rowOff>
    </xdr:to>
    <xdr:cxnSp macro="">
      <xdr:nvCxnSpPr>
        <xdr:cNvPr id="80" name="直線コネクタ 79"/>
        <xdr:cNvCxnSpPr/>
      </xdr:nvCxnSpPr>
      <xdr:spPr>
        <a:xfrm>
          <a:off x="2019300" y="63512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81" name="楕円 80"/>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37</xdr:row>
      <xdr:rowOff>7620</xdr:rowOff>
    </xdr:to>
    <xdr:cxnSp macro="">
      <xdr:nvCxnSpPr>
        <xdr:cNvPr id="82" name="直線コネクタ 81"/>
        <xdr:cNvCxnSpPr/>
      </xdr:nvCxnSpPr>
      <xdr:spPr>
        <a:xfrm>
          <a:off x="1130300" y="6339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87" name="n_1mainValue【道路】&#10;有形固定資産減価償却率"/>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80662</xdr:rowOff>
    </xdr:from>
    <xdr:ext cx="405111" cy="259045"/>
    <xdr:sp macro="" textlink="">
      <xdr:nvSpPr>
        <xdr:cNvPr id="88" name="n_2mainValue【道路】&#10;有形固定資産減価償却率"/>
        <xdr:cNvSpPr txBox="1"/>
      </xdr:nvSpPr>
      <xdr:spPr>
        <a:xfrm>
          <a:off x="2705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9" name="n_3mainValue【道路】&#10;有形固定資産減価償却率"/>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63517</xdr:rowOff>
    </xdr:from>
    <xdr:ext cx="405111" cy="259045"/>
    <xdr:sp macro="" textlink="">
      <xdr:nvSpPr>
        <xdr:cNvPr id="90" name="n_4mainValue【道路】&#10;有形固定資産減価償却率"/>
        <xdr:cNvSpPr txBox="1"/>
      </xdr:nvSpPr>
      <xdr:spPr>
        <a:xfrm>
          <a:off x="927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161169</xdr:rowOff>
    </xdr:from>
    <xdr:to>
      <xdr:col>55</xdr:col>
      <xdr:colOff>50800</xdr:colOff>
      <xdr:row>41</xdr:row>
      <xdr:rowOff>91319</xdr:rowOff>
    </xdr:to>
    <xdr:sp macro="" textlink="">
      <xdr:nvSpPr>
        <xdr:cNvPr id="130" name="楕円 129"/>
        <xdr:cNvSpPr/>
      </xdr:nvSpPr>
      <xdr:spPr>
        <a:xfrm>
          <a:off x="10426700" y="70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76096</xdr:rowOff>
    </xdr:from>
    <xdr:ext cx="469744" cy="259045"/>
    <xdr:sp macro="" textlink="">
      <xdr:nvSpPr>
        <xdr:cNvPr id="131" name="【道路】&#10;一人当たり延長該当値テキスト"/>
        <xdr:cNvSpPr txBox="1"/>
      </xdr:nvSpPr>
      <xdr:spPr>
        <a:xfrm>
          <a:off x="10515600" y="693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161417</xdr:rowOff>
    </xdr:from>
    <xdr:to>
      <xdr:col>50</xdr:col>
      <xdr:colOff>165100</xdr:colOff>
      <xdr:row>41</xdr:row>
      <xdr:rowOff>91567</xdr:rowOff>
    </xdr:to>
    <xdr:sp macro="" textlink="">
      <xdr:nvSpPr>
        <xdr:cNvPr id="132" name="楕円 131"/>
        <xdr:cNvSpPr/>
      </xdr:nvSpPr>
      <xdr:spPr>
        <a:xfrm>
          <a:off x="9588500" y="70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40519</xdr:rowOff>
    </xdr:from>
    <xdr:to>
      <xdr:col>55</xdr:col>
      <xdr:colOff>0</xdr:colOff>
      <xdr:row>41</xdr:row>
      <xdr:rowOff>40767</xdr:rowOff>
    </xdr:to>
    <xdr:cxnSp macro="">
      <xdr:nvCxnSpPr>
        <xdr:cNvPr id="133" name="直線コネクタ 132"/>
        <xdr:cNvCxnSpPr/>
      </xdr:nvCxnSpPr>
      <xdr:spPr>
        <a:xfrm flipV="1">
          <a:off x="9639300" y="7069969"/>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161779</xdr:rowOff>
    </xdr:from>
    <xdr:to>
      <xdr:col>46</xdr:col>
      <xdr:colOff>38100</xdr:colOff>
      <xdr:row>41</xdr:row>
      <xdr:rowOff>91929</xdr:rowOff>
    </xdr:to>
    <xdr:sp macro="" textlink="">
      <xdr:nvSpPr>
        <xdr:cNvPr id="134" name="楕円 133"/>
        <xdr:cNvSpPr/>
      </xdr:nvSpPr>
      <xdr:spPr>
        <a:xfrm>
          <a:off x="8699500" y="70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40767</xdr:rowOff>
    </xdr:from>
    <xdr:to>
      <xdr:col>50</xdr:col>
      <xdr:colOff>114300</xdr:colOff>
      <xdr:row>41</xdr:row>
      <xdr:rowOff>41129</xdr:rowOff>
    </xdr:to>
    <xdr:cxnSp macro="">
      <xdr:nvCxnSpPr>
        <xdr:cNvPr id="135" name="直線コネクタ 134"/>
        <xdr:cNvCxnSpPr/>
      </xdr:nvCxnSpPr>
      <xdr:spPr>
        <a:xfrm flipV="1">
          <a:off x="8750300" y="7070217"/>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167932</xdr:rowOff>
    </xdr:from>
    <xdr:to>
      <xdr:col>41</xdr:col>
      <xdr:colOff>101600</xdr:colOff>
      <xdr:row>41</xdr:row>
      <xdr:rowOff>98082</xdr:rowOff>
    </xdr:to>
    <xdr:sp macro="" textlink="">
      <xdr:nvSpPr>
        <xdr:cNvPr id="136" name="楕円 135"/>
        <xdr:cNvSpPr/>
      </xdr:nvSpPr>
      <xdr:spPr>
        <a:xfrm>
          <a:off x="7810500" y="70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41129</xdr:rowOff>
    </xdr:from>
    <xdr:to>
      <xdr:col>45</xdr:col>
      <xdr:colOff>177800</xdr:colOff>
      <xdr:row>41</xdr:row>
      <xdr:rowOff>47282</xdr:rowOff>
    </xdr:to>
    <xdr:cxnSp macro="">
      <xdr:nvCxnSpPr>
        <xdr:cNvPr id="137" name="直線コネクタ 136"/>
        <xdr:cNvCxnSpPr/>
      </xdr:nvCxnSpPr>
      <xdr:spPr>
        <a:xfrm flipV="1">
          <a:off x="7861300" y="7070579"/>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166998</xdr:rowOff>
    </xdr:from>
    <xdr:to>
      <xdr:col>36</xdr:col>
      <xdr:colOff>165100</xdr:colOff>
      <xdr:row>41</xdr:row>
      <xdr:rowOff>97148</xdr:rowOff>
    </xdr:to>
    <xdr:sp macro="" textlink="">
      <xdr:nvSpPr>
        <xdr:cNvPr id="138" name="楕円 137"/>
        <xdr:cNvSpPr/>
      </xdr:nvSpPr>
      <xdr:spPr>
        <a:xfrm>
          <a:off x="6921500" y="70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46348</xdr:rowOff>
    </xdr:from>
    <xdr:to>
      <xdr:col>41</xdr:col>
      <xdr:colOff>50800</xdr:colOff>
      <xdr:row>41</xdr:row>
      <xdr:rowOff>47282</xdr:rowOff>
    </xdr:to>
    <xdr:cxnSp macro="">
      <xdr:nvCxnSpPr>
        <xdr:cNvPr id="139" name="直線コネクタ 138"/>
        <xdr:cNvCxnSpPr/>
      </xdr:nvCxnSpPr>
      <xdr:spPr>
        <a:xfrm>
          <a:off x="6972300" y="7075798"/>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82694</xdr:rowOff>
    </xdr:from>
    <xdr:ext cx="469744" cy="259045"/>
    <xdr:sp macro="" textlink="">
      <xdr:nvSpPr>
        <xdr:cNvPr id="144" name="n_1mainValue【道路】&#10;一人当たり延長"/>
        <xdr:cNvSpPr txBox="1"/>
      </xdr:nvSpPr>
      <xdr:spPr>
        <a:xfrm>
          <a:off x="9391727" y="711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83056</xdr:rowOff>
    </xdr:from>
    <xdr:ext cx="469744" cy="259045"/>
    <xdr:sp macro="" textlink="">
      <xdr:nvSpPr>
        <xdr:cNvPr id="145" name="n_2mainValue【道路】&#10;一人当たり延長"/>
        <xdr:cNvSpPr txBox="1"/>
      </xdr:nvSpPr>
      <xdr:spPr>
        <a:xfrm>
          <a:off x="8515427" y="711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89209</xdr:rowOff>
    </xdr:from>
    <xdr:ext cx="469744" cy="259045"/>
    <xdr:sp macro="" textlink="">
      <xdr:nvSpPr>
        <xdr:cNvPr id="146" name="n_3mainValue【道路】&#10;一人当たり延長"/>
        <xdr:cNvSpPr txBox="1"/>
      </xdr:nvSpPr>
      <xdr:spPr>
        <a:xfrm>
          <a:off x="7626427" y="711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88275</xdr:rowOff>
    </xdr:from>
    <xdr:ext cx="469744" cy="259045"/>
    <xdr:sp macro="" textlink="">
      <xdr:nvSpPr>
        <xdr:cNvPr id="147" name="n_4mainValue【道路】&#10;一人当たり延長"/>
        <xdr:cNvSpPr txBox="1"/>
      </xdr:nvSpPr>
      <xdr:spPr>
        <a:xfrm>
          <a:off x="6737427" y="711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44450</xdr:rowOff>
    </xdr:from>
    <xdr:to>
      <xdr:col>24</xdr:col>
      <xdr:colOff>114300</xdr:colOff>
      <xdr:row>57</xdr:row>
      <xdr:rowOff>146050</xdr:rowOff>
    </xdr:to>
    <xdr:sp macro="" textlink="">
      <xdr:nvSpPr>
        <xdr:cNvPr id="188" name="楕円 187"/>
        <xdr:cNvSpPr/>
      </xdr:nvSpPr>
      <xdr:spPr>
        <a:xfrm>
          <a:off x="4584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67327</xdr:rowOff>
    </xdr:from>
    <xdr:ext cx="405111" cy="259045"/>
    <xdr:sp macro="" textlink="">
      <xdr:nvSpPr>
        <xdr:cNvPr id="189" name="【橋りょう・トンネル】&#10;有形固定資産減価償却率該当値テキスト"/>
        <xdr:cNvSpPr txBox="1"/>
      </xdr:nvSpPr>
      <xdr:spPr>
        <a:xfrm>
          <a:off x="46736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19685</xdr:rowOff>
    </xdr:from>
    <xdr:to>
      <xdr:col>20</xdr:col>
      <xdr:colOff>38100</xdr:colOff>
      <xdr:row>57</xdr:row>
      <xdr:rowOff>121285</xdr:rowOff>
    </xdr:to>
    <xdr:sp macro="" textlink="">
      <xdr:nvSpPr>
        <xdr:cNvPr id="190" name="楕円 189"/>
        <xdr:cNvSpPr/>
      </xdr:nvSpPr>
      <xdr:spPr>
        <a:xfrm>
          <a:off x="3746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70485</xdr:rowOff>
    </xdr:from>
    <xdr:to>
      <xdr:col>24</xdr:col>
      <xdr:colOff>63500</xdr:colOff>
      <xdr:row>57</xdr:row>
      <xdr:rowOff>95250</xdr:rowOff>
    </xdr:to>
    <xdr:cxnSp macro="">
      <xdr:nvCxnSpPr>
        <xdr:cNvPr id="191" name="直線コネクタ 190"/>
        <xdr:cNvCxnSpPr/>
      </xdr:nvCxnSpPr>
      <xdr:spPr>
        <a:xfrm>
          <a:off x="3797300" y="98431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158750</xdr:rowOff>
    </xdr:from>
    <xdr:to>
      <xdr:col>15</xdr:col>
      <xdr:colOff>101600</xdr:colOff>
      <xdr:row>57</xdr:row>
      <xdr:rowOff>88900</xdr:rowOff>
    </xdr:to>
    <xdr:sp macro="" textlink="">
      <xdr:nvSpPr>
        <xdr:cNvPr id="192" name="楕円 191"/>
        <xdr:cNvSpPr/>
      </xdr:nvSpPr>
      <xdr:spPr>
        <a:xfrm>
          <a:off x="2857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38100</xdr:rowOff>
    </xdr:from>
    <xdr:to>
      <xdr:col>19</xdr:col>
      <xdr:colOff>177800</xdr:colOff>
      <xdr:row>57</xdr:row>
      <xdr:rowOff>70485</xdr:rowOff>
    </xdr:to>
    <xdr:cxnSp macro="">
      <xdr:nvCxnSpPr>
        <xdr:cNvPr id="193" name="直線コネクタ 192"/>
        <xdr:cNvCxnSpPr/>
      </xdr:nvCxnSpPr>
      <xdr:spPr>
        <a:xfrm>
          <a:off x="2908300" y="98107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139700</xdr:rowOff>
    </xdr:from>
    <xdr:to>
      <xdr:col>10</xdr:col>
      <xdr:colOff>165100</xdr:colOff>
      <xdr:row>57</xdr:row>
      <xdr:rowOff>69850</xdr:rowOff>
    </xdr:to>
    <xdr:sp macro="" textlink="">
      <xdr:nvSpPr>
        <xdr:cNvPr id="194" name="楕円 193"/>
        <xdr:cNvSpPr/>
      </xdr:nvSpPr>
      <xdr:spPr>
        <a:xfrm>
          <a:off x="1968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19050</xdr:rowOff>
    </xdr:from>
    <xdr:to>
      <xdr:col>15</xdr:col>
      <xdr:colOff>50800</xdr:colOff>
      <xdr:row>57</xdr:row>
      <xdr:rowOff>38100</xdr:rowOff>
    </xdr:to>
    <xdr:cxnSp macro="">
      <xdr:nvCxnSpPr>
        <xdr:cNvPr id="195" name="直線コネクタ 194"/>
        <xdr:cNvCxnSpPr/>
      </xdr:nvCxnSpPr>
      <xdr:spPr>
        <a:xfrm>
          <a:off x="2019300" y="9791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107315</xdr:rowOff>
    </xdr:from>
    <xdr:to>
      <xdr:col>6</xdr:col>
      <xdr:colOff>38100</xdr:colOff>
      <xdr:row>57</xdr:row>
      <xdr:rowOff>37465</xdr:rowOff>
    </xdr:to>
    <xdr:sp macro="" textlink="">
      <xdr:nvSpPr>
        <xdr:cNvPr id="196" name="楕円 195"/>
        <xdr:cNvSpPr/>
      </xdr:nvSpPr>
      <xdr:spPr>
        <a:xfrm>
          <a:off x="1079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158115</xdr:rowOff>
    </xdr:from>
    <xdr:to>
      <xdr:col>10</xdr:col>
      <xdr:colOff>114300</xdr:colOff>
      <xdr:row>57</xdr:row>
      <xdr:rowOff>19050</xdr:rowOff>
    </xdr:to>
    <xdr:cxnSp macro="">
      <xdr:nvCxnSpPr>
        <xdr:cNvPr id="197" name="直線コネクタ 196"/>
        <xdr:cNvCxnSpPr/>
      </xdr:nvCxnSpPr>
      <xdr:spPr>
        <a:xfrm>
          <a:off x="1130300" y="97593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137812</xdr:rowOff>
    </xdr:from>
    <xdr:ext cx="405111" cy="259045"/>
    <xdr:sp macro="" textlink="">
      <xdr:nvSpPr>
        <xdr:cNvPr id="202" name="n_1mainValue【橋りょう・トンネル】&#10;有形固定資産減価償却率"/>
        <xdr:cNvSpPr txBox="1"/>
      </xdr:nvSpPr>
      <xdr:spPr>
        <a:xfrm>
          <a:off x="35820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105427</xdr:rowOff>
    </xdr:from>
    <xdr:ext cx="405111" cy="259045"/>
    <xdr:sp macro="" textlink="">
      <xdr:nvSpPr>
        <xdr:cNvPr id="203" name="n_2mainValue【橋りょう・トンネル】&#10;有形固定資産減価償却率"/>
        <xdr:cNvSpPr txBox="1"/>
      </xdr:nvSpPr>
      <xdr:spPr>
        <a:xfrm>
          <a:off x="2705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86377</xdr:rowOff>
    </xdr:from>
    <xdr:ext cx="405111" cy="259045"/>
    <xdr:sp macro="" textlink="">
      <xdr:nvSpPr>
        <xdr:cNvPr id="204" name="n_3mainValue【橋りょう・トンネル】&#10;有形固定資産減価償却率"/>
        <xdr:cNvSpPr txBox="1"/>
      </xdr:nvSpPr>
      <xdr:spPr>
        <a:xfrm>
          <a:off x="1816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53992</xdr:rowOff>
    </xdr:from>
    <xdr:ext cx="405111" cy="259045"/>
    <xdr:sp macro="" textlink="">
      <xdr:nvSpPr>
        <xdr:cNvPr id="205" name="n_4mainValue【橋りょう・トンネル】&#10;有形固定資産減価償却率"/>
        <xdr:cNvSpPr txBox="1"/>
      </xdr:nvSpPr>
      <xdr:spPr>
        <a:xfrm>
          <a:off x="9277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52811</xdr:rowOff>
    </xdr:from>
    <xdr:to>
      <xdr:col>55</xdr:col>
      <xdr:colOff>50800</xdr:colOff>
      <xdr:row>63</xdr:row>
      <xdr:rowOff>154411</xdr:rowOff>
    </xdr:to>
    <xdr:sp macro="" textlink="">
      <xdr:nvSpPr>
        <xdr:cNvPr id="243" name="楕円 242"/>
        <xdr:cNvSpPr/>
      </xdr:nvSpPr>
      <xdr:spPr>
        <a:xfrm>
          <a:off x="10426700" y="108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139188</xdr:rowOff>
    </xdr:from>
    <xdr:ext cx="534377" cy="259045"/>
    <xdr:sp macro="" textlink="">
      <xdr:nvSpPr>
        <xdr:cNvPr id="244" name="【橋りょう・トンネル】&#10;一人当たり有形固定資産（償却資産）額該当値テキスト"/>
        <xdr:cNvSpPr txBox="1"/>
      </xdr:nvSpPr>
      <xdr:spPr>
        <a:xfrm>
          <a:off x="10515600" y="107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53108</xdr:rowOff>
    </xdr:from>
    <xdr:to>
      <xdr:col>50</xdr:col>
      <xdr:colOff>165100</xdr:colOff>
      <xdr:row>63</xdr:row>
      <xdr:rowOff>154708</xdr:rowOff>
    </xdr:to>
    <xdr:sp macro="" textlink="">
      <xdr:nvSpPr>
        <xdr:cNvPr id="245" name="楕円 244"/>
        <xdr:cNvSpPr/>
      </xdr:nvSpPr>
      <xdr:spPr>
        <a:xfrm>
          <a:off x="9588500" y="108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103611</xdr:rowOff>
    </xdr:from>
    <xdr:to>
      <xdr:col>55</xdr:col>
      <xdr:colOff>0</xdr:colOff>
      <xdr:row>63</xdr:row>
      <xdr:rowOff>103908</xdr:rowOff>
    </xdr:to>
    <xdr:cxnSp macro="">
      <xdr:nvCxnSpPr>
        <xdr:cNvPr id="246" name="直線コネクタ 245"/>
        <xdr:cNvCxnSpPr/>
      </xdr:nvCxnSpPr>
      <xdr:spPr>
        <a:xfrm flipV="1">
          <a:off x="9639300" y="10904961"/>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52653</xdr:rowOff>
    </xdr:from>
    <xdr:to>
      <xdr:col>46</xdr:col>
      <xdr:colOff>38100</xdr:colOff>
      <xdr:row>63</xdr:row>
      <xdr:rowOff>154253</xdr:rowOff>
    </xdr:to>
    <xdr:sp macro="" textlink="">
      <xdr:nvSpPr>
        <xdr:cNvPr id="247" name="楕円 246"/>
        <xdr:cNvSpPr/>
      </xdr:nvSpPr>
      <xdr:spPr>
        <a:xfrm>
          <a:off x="8699500" y="108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103453</xdr:rowOff>
    </xdr:from>
    <xdr:to>
      <xdr:col>50</xdr:col>
      <xdr:colOff>114300</xdr:colOff>
      <xdr:row>63</xdr:row>
      <xdr:rowOff>103908</xdr:rowOff>
    </xdr:to>
    <xdr:cxnSp macro="">
      <xdr:nvCxnSpPr>
        <xdr:cNvPr id="248" name="直線コネクタ 247"/>
        <xdr:cNvCxnSpPr/>
      </xdr:nvCxnSpPr>
      <xdr:spPr>
        <a:xfrm>
          <a:off x="8750300" y="10904803"/>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53567</xdr:rowOff>
    </xdr:from>
    <xdr:to>
      <xdr:col>41</xdr:col>
      <xdr:colOff>101600</xdr:colOff>
      <xdr:row>63</xdr:row>
      <xdr:rowOff>155167</xdr:rowOff>
    </xdr:to>
    <xdr:sp macro="" textlink="">
      <xdr:nvSpPr>
        <xdr:cNvPr id="249" name="楕円 248"/>
        <xdr:cNvSpPr/>
      </xdr:nvSpPr>
      <xdr:spPr>
        <a:xfrm>
          <a:off x="7810500" y="108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103453</xdr:rowOff>
    </xdr:from>
    <xdr:to>
      <xdr:col>45</xdr:col>
      <xdr:colOff>177800</xdr:colOff>
      <xdr:row>63</xdr:row>
      <xdr:rowOff>104367</xdr:rowOff>
    </xdr:to>
    <xdr:cxnSp macro="">
      <xdr:nvCxnSpPr>
        <xdr:cNvPr id="250" name="直線コネクタ 249"/>
        <xdr:cNvCxnSpPr/>
      </xdr:nvCxnSpPr>
      <xdr:spPr>
        <a:xfrm flipV="1">
          <a:off x="7861300" y="109048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53177</xdr:rowOff>
    </xdr:from>
    <xdr:to>
      <xdr:col>36</xdr:col>
      <xdr:colOff>165100</xdr:colOff>
      <xdr:row>63</xdr:row>
      <xdr:rowOff>154777</xdr:rowOff>
    </xdr:to>
    <xdr:sp macro="" textlink="">
      <xdr:nvSpPr>
        <xdr:cNvPr id="251" name="楕円 250"/>
        <xdr:cNvSpPr/>
      </xdr:nvSpPr>
      <xdr:spPr>
        <a:xfrm>
          <a:off x="6921500" y="108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103977</xdr:rowOff>
    </xdr:from>
    <xdr:to>
      <xdr:col>41</xdr:col>
      <xdr:colOff>50800</xdr:colOff>
      <xdr:row>63</xdr:row>
      <xdr:rowOff>104367</xdr:rowOff>
    </xdr:to>
    <xdr:cxnSp macro="">
      <xdr:nvCxnSpPr>
        <xdr:cNvPr id="252" name="直線コネクタ 251"/>
        <xdr:cNvCxnSpPr/>
      </xdr:nvCxnSpPr>
      <xdr:spPr>
        <a:xfrm>
          <a:off x="6972300" y="10905327"/>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145835</xdr:rowOff>
    </xdr:from>
    <xdr:ext cx="534377" cy="259045"/>
    <xdr:sp macro="" textlink="">
      <xdr:nvSpPr>
        <xdr:cNvPr id="257" name="n_1mainValue【橋りょう・トンネル】&#10;一人当たり有形固定資産（償却資産）額"/>
        <xdr:cNvSpPr txBox="1"/>
      </xdr:nvSpPr>
      <xdr:spPr>
        <a:xfrm>
          <a:off x="9359411" y="109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145380</xdr:rowOff>
    </xdr:from>
    <xdr:ext cx="534377" cy="259045"/>
    <xdr:sp macro="" textlink="">
      <xdr:nvSpPr>
        <xdr:cNvPr id="258" name="n_2mainValue【橋りょう・トンネル】&#10;一人当たり有形固定資産（償却資産）額"/>
        <xdr:cNvSpPr txBox="1"/>
      </xdr:nvSpPr>
      <xdr:spPr>
        <a:xfrm>
          <a:off x="8483111" y="109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146294</xdr:rowOff>
    </xdr:from>
    <xdr:ext cx="534377" cy="259045"/>
    <xdr:sp macro="" textlink="">
      <xdr:nvSpPr>
        <xdr:cNvPr id="259" name="n_3mainValue【橋りょう・トンネル】&#10;一人当たり有形固定資産（償却資産）額"/>
        <xdr:cNvSpPr txBox="1"/>
      </xdr:nvSpPr>
      <xdr:spPr>
        <a:xfrm>
          <a:off x="7594111" y="1094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145904</xdr:rowOff>
    </xdr:from>
    <xdr:ext cx="534377" cy="259045"/>
    <xdr:sp macro="" textlink="">
      <xdr:nvSpPr>
        <xdr:cNvPr id="260" name="n_4mainValue【橋りょう・トンネル】&#10;一人当たり有形固定資産（償却資産）額"/>
        <xdr:cNvSpPr txBox="1"/>
      </xdr:nvSpPr>
      <xdr:spPr>
        <a:xfrm>
          <a:off x="6705111" y="109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59145</xdr:rowOff>
    </xdr:from>
    <xdr:to>
      <xdr:col>24</xdr:col>
      <xdr:colOff>114300</xdr:colOff>
      <xdr:row>77</xdr:row>
      <xdr:rowOff>160745</xdr:rowOff>
    </xdr:to>
    <xdr:sp macro="" textlink="">
      <xdr:nvSpPr>
        <xdr:cNvPr id="302" name="楕円 301"/>
        <xdr:cNvSpPr/>
      </xdr:nvSpPr>
      <xdr:spPr>
        <a:xfrm>
          <a:off x="4584700" y="13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12172</xdr:rowOff>
    </xdr:from>
    <xdr:ext cx="340478" cy="259045"/>
    <xdr:sp macro="" textlink="">
      <xdr:nvSpPr>
        <xdr:cNvPr id="303" name="【公営住宅】&#10;有形固定資産減価償却率該当値テキスト"/>
        <xdr:cNvSpPr txBox="1"/>
      </xdr:nvSpPr>
      <xdr:spPr>
        <a:xfrm>
          <a:off x="4673600" y="13213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70576</xdr:rowOff>
    </xdr:from>
    <xdr:to>
      <xdr:col>20</xdr:col>
      <xdr:colOff>38100</xdr:colOff>
      <xdr:row>78</xdr:row>
      <xdr:rowOff>726</xdr:rowOff>
    </xdr:to>
    <xdr:sp macro="" textlink="">
      <xdr:nvSpPr>
        <xdr:cNvPr id="304" name="楕円 303"/>
        <xdr:cNvSpPr/>
      </xdr:nvSpPr>
      <xdr:spPr>
        <a:xfrm>
          <a:off x="3746500" y="132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109945</xdr:rowOff>
    </xdr:from>
    <xdr:to>
      <xdr:col>24</xdr:col>
      <xdr:colOff>63500</xdr:colOff>
      <xdr:row>77</xdr:row>
      <xdr:rowOff>121376</xdr:rowOff>
    </xdr:to>
    <xdr:cxnSp macro="">
      <xdr:nvCxnSpPr>
        <xdr:cNvPr id="305" name="直線コネクタ 304"/>
        <xdr:cNvCxnSpPr/>
      </xdr:nvCxnSpPr>
      <xdr:spPr>
        <a:xfrm flipV="1">
          <a:off x="3797300" y="1331159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34652</xdr:rowOff>
    </xdr:from>
    <xdr:to>
      <xdr:col>15</xdr:col>
      <xdr:colOff>101600</xdr:colOff>
      <xdr:row>77</xdr:row>
      <xdr:rowOff>136252</xdr:rowOff>
    </xdr:to>
    <xdr:sp macro="" textlink="">
      <xdr:nvSpPr>
        <xdr:cNvPr id="306" name="楕円 305"/>
        <xdr:cNvSpPr/>
      </xdr:nvSpPr>
      <xdr:spPr>
        <a:xfrm>
          <a:off x="28575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85452</xdr:rowOff>
    </xdr:from>
    <xdr:to>
      <xdr:col>19</xdr:col>
      <xdr:colOff>177800</xdr:colOff>
      <xdr:row>77</xdr:row>
      <xdr:rowOff>121376</xdr:rowOff>
    </xdr:to>
    <xdr:cxnSp macro="">
      <xdr:nvCxnSpPr>
        <xdr:cNvPr id="307" name="直線コネクタ 306"/>
        <xdr:cNvCxnSpPr/>
      </xdr:nvCxnSpPr>
      <xdr:spPr>
        <a:xfrm>
          <a:off x="2908300" y="13287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135889</xdr:rowOff>
    </xdr:from>
    <xdr:to>
      <xdr:col>10</xdr:col>
      <xdr:colOff>165100</xdr:colOff>
      <xdr:row>78</xdr:row>
      <xdr:rowOff>66039</xdr:rowOff>
    </xdr:to>
    <xdr:sp macro="" textlink="">
      <xdr:nvSpPr>
        <xdr:cNvPr id="308" name="楕円 307"/>
        <xdr:cNvSpPr/>
      </xdr:nvSpPr>
      <xdr:spPr>
        <a:xfrm>
          <a:off x="1968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85452</xdr:rowOff>
    </xdr:from>
    <xdr:to>
      <xdr:col>15</xdr:col>
      <xdr:colOff>50800</xdr:colOff>
      <xdr:row>78</xdr:row>
      <xdr:rowOff>15239</xdr:rowOff>
    </xdr:to>
    <xdr:cxnSp macro="">
      <xdr:nvCxnSpPr>
        <xdr:cNvPr id="309" name="直線コネクタ 308"/>
        <xdr:cNvCxnSpPr/>
      </xdr:nvCxnSpPr>
      <xdr:spPr>
        <a:xfrm flipV="1">
          <a:off x="2019300" y="1328710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82006</xdr:rowOff>
    </xdr:from>
    <xdr:to>
      <xdr:col>6</xdr:col>
      <xdr:colOff>38100</xdr:colOff>
      <xdr:row>78</xdr:row>
      <xdr:rowOff>12156</xdr:rowOff>
    </xdr:to>
    <xdr:sp macro="" textlink="">
      <xdr:nvSpPr>
        <xdr:cNvPr id="310" name="楕円 309"/>
        <xdr:cNvSpPr/>
      </xdr:nvSpPr>
      <xdr:spPr>
        <a:xfrm>
          <a:off x="10795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132806</xdr:rowOff>
    </xdr:from>
    <xdr:to>
      <xdr:col>10</xdr:col>
      <xdr:colOff>114300</xdr:colOff>
      <xdr:row>78</xdr:row>
      <xdr:rowOff>15239</xdr:rowOff>
    </xdr:to>
    <xdr:cxnSp macro="">
      <xdr:nvCxnSpPr>
        <xdr:cNvPr id="311" name="直線コネクタ 310"/>
        <xdr:cNvCxnSpPr/>
      </xdr:nvCxnSpPr>
      <xdr:spPr>
        <a:xfrm>
          <a:off x="1130300" y="1333445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17253</xdr:rowOff>
    </xdr:from>
    <xdr:ext cx="340478" cy="259045"/>
    <xdr:sp macro="" textlink="">
      <xdr:nvSpPr>
        <xdr:cNvPr id="316" name="n_1mainValue【公営住宅】&#10;有形固定資産減価償却率"/>
        <xdr:cNvSpPr txBox="1"/>
      </xdr:nvSpPr>
      <xdr:spPr>
        <a:xfrm>
          <a:off x="3614361" y="13047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75</xdr:row>
      <xdr:rowOff>152779</xdr:rowOff>
    </xdr:from>
    <xdr:ext cx="340478" cy="259045"/>
    <xdr:sp macro="" textlink="">
      <xdr:nvSpPr>
        <xdr:cNvPr id="317" name="n_2mainValue【公営住宅】&#10;有形固定資産減価償却率"/>
        <xdr:cNvSpPr txBox="1"/>
      </xdr:nvSpPr>
      <xdr:spPr>
        <a:xfrm>
          <a:off x="2738061" y="130115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82566</xdr:rowOff>
    </xdr:from>
    <xdr:ext cx="340478" cy="259045"/>
    <xdr:sp macro="" textlink="">
      <xdr:nvSpPr>
        <xdr:cNvPr id="318" name="n_3mainValue【公営住宅】&#10;有形固定資産減価償却率"/>
        <xdr:cNvSpPr txBox="1"/>
      </xdr:nvSpPr>
      <xdr:spPr>
        <a:xfrm>
          <a:off x="1849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28683</xdr:rowOff>
    </xdr:from>
    <xdr:ext cx="340478" cy="259045"/>
    <xdr:sp macro="" textlink="">
      <xdr:nvSpPr>
        <xdr:cNvPr id="319" name="n_4mainValue【公営住宅】&#10;有形固定資産減価償却率"/>
        <xdr:cNvSpPr txBox="1"/>
      </xdr:nvSpPr>
      <xdr:spPr>
        <a:xfrm>
          <a:off x="960061" y="1305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127660</xdr:rowOff>
    </xdr:from>
    <xdr:to>
      <xdr:col>55</xdr:col>
      <xdr:colOff>50800</xdr:colOff>
      <xdr:row>86</xdr:row>
      <xdr:rowOff>57810</xdr:rowOff>
    </xdr:to>
    <xdr:sp macro="" textlink="">
      <xdr:nvSpPr>
        <xdr:cNvPr id="357" name="楕円 356"/>
        <xdr:cNvSpPr/>
      </xdr:nvSpPr>
      <xdr:spPr>
        <a:xfrm>
          <a:off x="104267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42587</xdr:rowOff>
    </xdr:from>
    <xdr:ext cx="469744" cy="259045"/>
    <xdr:sp macro="" textlink="">
      <xdr:nvSpPr>
        <xdr:cNvPr id="358" name="【公営住宅】&#10;一人当たり面積該当値テキスト"/>
        <xdr:cNvSpPr txBox="1"/>
      </xdr:nvSpPr>
      <xdr:spPr>
        <a:xfrm>
          <a:off x="10515600" y="1461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127660</xdr:rowOff>
    </xdr:from>
    <xdr:to>
      <xdr:col>50</xdr:col>
      <xdr:colOff>165100</xdr:colOff>
      <xdr:row>86</xdr:row>
      <xdr:rowOff>57810</xdr:rowOff>
    </xdr:to>
    <xdr:sp macro="" textlink="">
      <xdr:nvSpPr>
        <xdr:cNvPr id="359" name="楕円 358"/>
        <xdr:cNvSpPr/>
      </xdr:nvSpPr>
      <xdr:spPr>
        <a:xfrm>
          <a:off x="95885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7010</xdr:rowOff>
    </xdr:from>
    <xdr:to>
      <xdr:col>55</xdr:col>
      <xdr:colOff>0</xdr:colOff>
      <xdr:row>86</xdr:row>
      <xdr:rowOff>7010</xdr:rowOff>
    </xdr:to>
    <xdr:cxnSp macro="">
      <xdr:nvCxnSpPr>
        <xdr:cNvPr id="360" name="直線コネクタ 359"/>
        <xdr:cNvCxnSpPr/>
      </xdr:nvCxnSpPr>
      <xdr:spPr>
        <a:xfrm>
          <a:off x="9639300" y="14751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127203</xdr:rowOff>
    </xdr:from>
    <xdr:to>
      <xdr:col>46</xdr:col>
      <xdr:colOff>38100</xdr:colOff>
      <xdr:row>86</xdr:row>
      <xdr:rowOff>57353</xdr:rowOff>
    </xdr:to>
    <xdr:sp macro="" textlink="">
      <xdr:nvSpPr>
        <xdr:cNvPr id="361" name="楕円 360"/>
        <xdr:cNvSpPr/>
      </xdr:nvSpPr>
      <xdr:spPr>
        <a:xfrm>
          <a:off x="8699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6553</xdr:rowOff>
    </xdr:from>
    <xdr:to>
      <xdr:col>50</xdr:col>
      <xdr:colOff>114300</xdr:colOff>
      <xdr:row>86</xdr:row>
      <xdr:rowOff>7010</xdr:rowOff>
    </xdr:to>
    <xdr:cxnSp macro="">
      <xdr:nvCxnSpPr>
        <xdr:cNvPr id="362" name="直線コネクタ 361"/>
        <xdr:cNvCxnSpPr/>
      </xdr:nvCxnSpPr>
      <xdr:spPr>
        <a:xfrm>
          <a:off x="8750300" y="147512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127203</xdr:rowOff>
    </xdr:from>
    <xdr:to>
      <xdr:col>41</xdr:col>
      <xdr:colOff>101600</xdr:colOff>
      <xdr:row>86</xdr:row>
      <xdr:rowOff>57353</xdr:rowOff>
    </xdr:to>
    <xdr:sp macro="" textlink="">
      <xdr:nvSpPr>
        <xdr:cNvPr id="363" name="楕円 362"/>
        <xdr:cNvSpPr/>
      </xdr:nvSpPr>
      <xdr:spPr>
        <a:xfrm>
          <a:off x="7810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6553</xdr:rowOff>
    </xdr:from>
    <xdr:to>
      <xdr:col>45</xdr:col>
      <xdr:colOff>177800</xdr:colOff>
      <xdr:row>86</xdr:row>
      <xdr:rowOff>6553</xdr:rowOff>
    </xdr:to>
    <xdr:cxnSp macro="">
      <xdr:nvCxnSpPr>
        <xdr:cNvPr id="364" name="直線コネクタ 363"/>
        <xdr:cNvCxnSpPr/>
      </xdr:nvCxnSpPr>
      <xdr:spPr>
        <a:xfrm>
          <a:off x="7861300" y="147512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127203</xdr:rowOff>
    </xdr:from>
    <xdr:to>
      <xdr:col>36</xdr:col>
      <xdr:colOff>165100</xdr:colOff>
      <xdr:row>86</xdr:row>
      <xdr:rowOff>57353</xdr:rowOff>
    </xdr:to>
    <xdr:sp macro="" textlink="">
      <xdr:nvSpPr>
        <xdr:cNvPr id="365" name="楕円 364"/>
        <xdr:cNvSpPr/>
      </xdr:nvSpPr>
      <xdr:spPr>
        <a:xfrm>
          <a:off x="6921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6553</xdr:rowOff>
    </xdr:from>
    <xdr:to>
      <xdr:col>41</xdr:col>
      <xdr:colOff>50800</xdr:colOff>
      <xdr:row>86</xdr:row>
      <xdr:rowOff>6553</xdr:rowOff>
    </xdr:to>
    <xdr:cxnSp macro="">
      <xdr:nvCxnSpPr>
        <xdr:cNvPr id="366" name="直線コネクタ 365"/>
        <xdr:cNvCxnSpPr/>
      </xdr:nvCxnSpPr>
      <xdr:spPr>
        <a:xfrm>
          <a:off x="6972300" y="147512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48937</xdr:rowOff>
    </xdr:from>
    <xdr:ext cx="469744" cy="259045"/>
    <xdr:sp macro="" textlink="">
      <xdr:nvSpPr>
        <xdr:cNvPr id="371" name="n_1mainValue【公営住宅】&#10;一人当たり面積"/>
        <xdr:cNvSpPr txBox="1"/>
      </xdr:nvSpPr>
      <xdr:spPr>
        <a:xfrm>
          <a:off x="9391727" y="1479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48480</xdr:rowOff>
    </xdr:from>
    <xdr:ext cx="469744" cy="259045"/>
    <xdr:sp macro="" textlink="">
      <xdr:nvSpPr>
        <xdr:cNvPr id="372" name="n_2mainValue【公営住宅】&#10;一人当たり面積"/>
        <xdr:cNvSpPr txBox="1"/>
      </xdr:nvSpPr>
      <xdr:spPr>
        <a:xfrm>
          <a:off x="8515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48480</xdr:rowOff>
    </xdr:from>
    <xdr:ext cx="469744" cy="259045"/>
    <xdr:sp macro="" textlink="">
      <xdr:nvSpPr>
        <xdr:cNvPr id="373" name="n_3mainValue【公営住宅】&#10;一人当たり面積"/>
        <xdr:cNvSpPr txBox="1"/>
      </xdr:nvSpPr>
      <xdr:spPr>
        <a:xfrm>
          <a:off x="7626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48480</xdr:rowOff>
    </xdr:from>
    <xdr:ext cx="469744" cy="259045"/>
    <xdr:sp macro="" textlink="">
      <xdr:nvSpPr>
        <xdr:cNvPr id="374" name="n_4mainValue【公営住宅】&#10;一人当たり面積"/>
        <xdr:cNvSpPr txBox="1"/>
      </xdr:nvSpPr>
      <xdr:spPr>
        <a:xfrm>
          <a:off x="6737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137795</xdr:rowOff>
    </xdr:from>
    <xdr:to>
      <xdr:col>85</xdr:col>
      <xdr:colOff>177800</xdr:colOff>
      <xdr:row>39</xdr:row>
      <xdr:rowOff>67945</xdr:rowOff>
    </xdr:to>
    <xdr:sp macro="" textlink="">
      <xdr:nvSpPr>
        <xdr:cNvPr id="431" name="楕円 430"/>
        <xdr:cNvSpPr/>
      </xdr:nvSpPr>
      <xdr:spPr>
        <a:xfrm>
          <a:off x="16268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116222</xdr:rowOff>
    </xdr:from>
    <xdr:ext cx="405111" cy="259045"/>
    <xdr:sp macro="" textlink="">
      <xdr:nvSpPr>
        <xdr:cNvPr id="432" name="【認定こども園・幼稚園・保育所】&#10;有形固定資産減価償却率該当値テキスト"/>
        <xdr:cNvSpPr txBox="1"/>
      </xdr:nvSpPr>
      <xdr:spPr>
        <a:xfrm>
          <a:off x="16357600"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33" name="楕円 432"/>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17145</xdr:rowOff>
    </xdr:from>
    <xdr:to>
      <xdr:col>85</xdr:col>
      <xdr:colOff>127000</xdr:colOff>
      <xdr:row>39</xdr:row>
      <xdr:rowOff>19050</xdr:rowOff>
    </xdr:to>
    <xdr:cxnSp macro="">
      <xdr:nvCxnSpPr>
        <xdr:cNvPr id="434" name="直線コネクタ 433"/>
        <xdr:cNvCxnSpPr/>
      </xdr:nvCxnSpPr>
      <xdr:spPr>
        <a:xfrm flipV="1">
          <a:off x="15481300" y="67036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122555</xdr:rowOff>
    </xdr:from>
    <xdr:to>
      <xdr:col>76</xdr:col>
      <xdr:colOff>165100</xdr:colOff>
      <xdr:row>39</xdr:row>
      <xdr:rowOff>52705</xdr:rowOff>
    </xdr:to>
    <xdr:sp macro="" textlink="">
      <xdr:nvSpPr>
        <xdr:cNvPr id="435" name="楕円 434"/>
        <xdr:cNvSpPr/>
      </xdr:nvSpPr>
      <xdr:spPr>
        <a:xfrm>
          <a:off x="1454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xdr:rowOff>
    </xdr:from>
    <xdr:to>
      <xdr:col>81</xdr:col>
      <xdr:colOff>50800</xdr:colOff>
      <xdr:row>39</xdr:row>
      <xdr:rowOff>19050</xdr:rowOff>
    </xdr:to>
    <xdr:cxnSp macro="">
      <xdr:nvCxnSpPr>
        <xdr:cNvPr id="436" name="直線コネクタ 435"/>
        <xdr:cNvCxnSpPr/>
      </xdr:nvCxnSpPr>
      <xdr:spPr>
        <a:xfrm>
          <a:off x="14592300" y="6688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437" name="楕円 436"/>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xdr:rowOff>
    </xdr:from>
    <xdr:to>
      <xdr:col>76</xdr:col>
      <xdr:colOff>114300</xdr:colOff>
      <xdr:row>39</xdr:row>
      <xdr:rowOff>5715</xdr:rowOff>
    </xdr:to>
    <xdr:cxnSp macro="">
      <xdr:nvCxnSpPr>
        <xdr:cNvPr id="438" name="直線コネクタ 437"/>
        <xdr:cNvCxnSpPr/>
      </xdr:nvCxnSpPr>
      <xdr:spPr>
        <a:xfrm flipV="1">
          <a:off x="13703300" y="66884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101600</xdr:rowOff>
    </xdr:from>
    <xdr:to>
      <xdr:col>67</xdr:col>
      <xdr:colOff>101600</xdr:colOff>
      <xdr:row>39</xdr:row>
      <xdr:rowOff>31750</xdr:rowOff>
    </xdr:to>
    <xdr:sp macro="" textlink="">
      <xdr:nvSpPr>
        <xdr:cNvPr id="439" name="楕円 438"/>
        <xdr:cNvSpPr/>
      </xdr:nvSpPr>
      <xdr:spPr>
        <a:xfrm>
          <a:off x="1276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152400</xdr:rowOff>
    </xdr:from>
    <xdr:to>
      <xdr:col>71</xdr:col>
      <xdr:colOff>177800</xdr:colOff>
      <xdr:row>39</xdr:row>
      <xdr:rowOff>5715</xdr:rowOff>
    </xdr:to>
    <xdr:cxnSp macro="">
      <xdr:nvCxnSpPr>
        <xdr:cNvPr id="440" name="直線コネクタ 439"/>
        <xdr:cNvCxnSpPr/>
      </xdr:nvCxnSpPr>
      <xdr:spPr>
        <a:xfrm>
          <a:off x="12814300" y="66675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445" name="n_1mainValue【認定こども園・幼稚園・保育所】&#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43832</xdr:rowOff>
    </xdr:from>
    <xdr:ext cx="405111" cy="259045"/>
    <xdr:sp macro="" textlink="">
      <xdr:nvSpPr>
        <xdr:cNvPr id="446" name="n_2mainValue【認定こども園・幼稚園・保育所】&#10;有形固定資産減価償却率"/>
        <xdr:cNvSpPr txBox="1"/>
      </xdr:nvSpPr>
      <xdr:spPr>
        <a:xfrm>
          <a:off x="14389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447" name="n_3mainValue【認定こども園・幼稚園・保育所】&#10;有形固定資産減価償却率"/>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22877</xdr:rowOff>
    </xdr:from>
    <xdr:ext cx="405111" cy="259045"/>
    <xdr:sp macro="" textlink="">
      <xdr:nvSpPr>
        <xdr:cNvPr id="448" name="n_4mainValue【認定こども園・幼稚園・保育所】&#10;有形固定資産減価償却率"/>
        <xdr:cNvSpPr txBox="1"/>
      </xdr:nvSpPr>
      <xdr:spPr>
        <a:xfrm>
          <a:off x="12611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167640</xdr:rowOff>
    </xdr:from>
    <xdr:to>
      <xdr:col>116</xdr:col>
      <xdr:colOff>62864</xdr:colOff>
      <xdr:row>42</xdr:row>
      <xdr:rowOff>3810</xdr:rowOff>
    </xdr:to>
    <xdr:cxnSp macro="">
      <xdr:nvCxnSpPr>
        <xdr:cNvPr id="472" name="直線コネクタ 471"/>
        <xdr:cNvCxnSpPr/>
      </xdr:nvCxnSpPr>
      <xdr:spPr>
        <a:xfrm flipV="1">
          <a:off x="22160864" y="599694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114317</xdr:rowOff>
    </xdr:from>
    <xdr:ext cx="469744" cy="259045"/>
    <xdr:sp macro="" textlink="">
      <xdr:nvSpPr>
        <xdr:cNvPr id="475" name="【認定こども園・幼稚園・保育所】&#10;一人当たり面積最大値テキスト"/>
        <xdr:cNvSpPr txBox="1"/>
      </xdr:nvSpPr>
      <xdr:spPr>
        <a:xfrm>
          <a:off x="22199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167640</xdr:rowOff>
    </xdr:from>
    <xdr:to>
      <xdr:col>116</xdr:col>
      <xdr:colOff>152400</xdr:colOff>
      <xdr:row>34</xdr:row>
      <xdr:rowOff>167640</xdr:rowOff>
    </xdr:to>
    <xdr:cxnSp macro="">
      <xdr:nvCxnSpPr>
        <xdr:cNvPr id="476" name="直線コネクタ 475"/>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102887</xdr:rowOff>
    </xdr:from>
    <xdr:ext cx="469744" cy="259045"/>
    <xdr:sp macro="" textlink="">
      <xdr:nvSpPr>
        <xdr:cNvPr id="477" name="【認定こども園・幼稚園・保育所】&#10;一人当たり面積平均値テキスト"/>
        <xdr:cNvSpPr txBox="1"/>
      </xdr:nvSpPr>
      <xdr:spPr>
        <a:xfrm>
          <a:off x="22199600" y="6617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124460</xdr:rowOff>
    </xdr:from>
    <xdr:to>
      <xdr:col>116</xdr:col>
      <xdr:colOff>114300</xdr:colOff>
      <xdr:row>39</xdr:row>
      <xdr:rowOff>54610</xdr:rowOff>
    </xdr:to>
    <xdr:sp macro="" textlink="">
      <xdr:nvSpPr>
        <xdr:cNvPr id="478" name="フローチャート: 判断 477"/>
        <xdr:cNvSpPr/>
      </xdr:nvSpPr>
      <xdr:spPr>
        <a:xfrm>
          <a:off x="221107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90170</xdr:rowOff>
    </xdr:from>
    <xdr:to>
      <xdr:col>112</xdr:col>
      <xdr:colOff>38100</xdr:colOff>
      <xdr:row>39</xdr:row>
      <xdr:rowOff>20320</xdr:rowOff>
    </xdr:to>
    <xdr:sp macro="" textlink="">
      <xdr:nvSpPr>
        <xdr:cNvPr id="479" name="フローチャート: 判断 478"/>
        <xdr:cNvSpPr/>
      </xdr:nvSpPr>
      <xdr:spPr>
        <a:xfrm>
          <a:off x="21272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97790</xdr:rowOff>
    </xdr:from>
    <xdr:to>
      <xdr:col>107</xdr:col>
      <xdr:colOff>101600</xdr:colOff>
      <xdr:row>39</xdr:row>
      <xdr:rowOff>27940</xdr:rowOff>
    </xdr:to>
    <xdr:sp macro="" textlink="">
      <xdr:nvSpPr>
        <xdr:cNvPr id="480" name="フローチャート: 判断 479"/>
        <xdr:cNvSpPr/>
      </xdr:nvSpPr>
      <xdr:spPr>
        <a:xfrm>
          <a:off x="20383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1" name="フローチャート: 判断 480"/>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113030</xdr:rowOff>
    </xdr:from>
    <xdr:to>
      <xdr:col>98</xdr:col>
      <xdr:colOff>38100</xdr:colOff>
      <xdr:row>39</xdr:row>
      <xdr:rowOff>43180</xdr:rowOff>
    </xdr:to>
    <xdr:sp macro="" textlink="">
      <xdr:nvSpPr>
        <xdr:cNvPr id="482" name="フローチャート: 判断 481"/>
        <xdr:cNvSpPr/>
      </xdr:nvSpPr>
      <xdr:spPr>
        <a:xfrm>
          <a:off x="18605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162560</xdr:rowOff>
    </xdr:from>
    <xdr:to>
      <xdr:col>116</xdr:col>
      <xdr:colOff>114300</xdr:colOff>
      <xdr:row>35</xdr:row>
      <xdr:rowOff>92710</xdr:rowOff>
    </xdr:to>
    <xdr:sp macro="" textlink="">
      <xdr:nvSpPr>
        <xdr:cNvPr id="488" name="楕円 487"/>
        <xdr:cNvSpPr/>
      </xdr:nvSpPr>
      <xdr:spPr>
        <a:xfrm>
          <a:off x="22110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77487</xdr:rowOff>
    </xdr:from>
    <xdr:ext cx="469744" cy="259045"/>
    <xdr:sp macro="" textlink="">
      <xdr:nvSpPr>
        <xdr:cNvPr id="489" name="【認定こども園・幼稚園・保育所】&#10;一人当たり面積該当値テキスト"/>
        <xdr:cNvSpPr txBox="1"/>
      </xdr:nvSpPr>
      <xdr:spPr>
        <a:xfrm>
          <a:off x="22199600"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154940</xdr:rowOff>
    </xdr:from>
    <xdr:to>
      <xdr:col>112</xdr:col>
      <xdr:colOff>38100</xdr:colOff>
      <xdr:row>35</xdr:row>
      <xdr:rowOff>85090</xdr:rowOff>
    </xdr:to>
    <xdr:sp macro="" textlink="">
      <xdr:nvSpPr>
        <xdr:cNvPr id="490" name="楕円 489"/>
        <xdr:cNvSpPr/>
      </xdr:nvSpPr>
      <xdr:spPr>
        <a:xfrm>
          <a:off x="21272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34290</xdr:rowOff>
    </xdr:from>
    <xdr:to>
      <xdr:col>116</xdr:col>
      <xdr:colOff>63500</xdr:colOff>
      <xdr:row>35</xdr:row>
      <xdr:rowOff>41910</xdr:rowOff>
    </xdr:to>
    <xdr:cxnSp macro="">
      <xdr:nvCxnSpPr>
        <xdr:cNvPr id="491" name="直線コネクタ 490"/>
        <xdr:cNvCxnSpPr/>
      </xdr:nvCxnSpPr>
      <xdr:spPr>
        <a:xfrm>
          <a:off x="21323300" y="6035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93980</xdr:rowOff>
    </xdr:from>
    <xdr:to>
      <xdr:col>107</xdr:col>
      <xdr:colOff>101600</xdr:colOff>
      <xdr:row>35</xdr:row>
      <xdr:rowOff>24130</xdr:rowOff>
    </xdr:to>
    <xdr:sp macro="" textlink="">
      <xdr:nvSpPr>
        <xdr:cNvPr id="492" name="楕円 491"/>
        <xdr:cNvSpPr/>
      </xdr:nvSpPr>
      <xdr:spPr>
        <a:xfrm>
          <a:off x="20383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144780</xdr:rowOff>
    </xdr:from>
    <xdr:to>
      <xdr:col>111</xdr:col>
      <xdr:colOff>177800</xdr:colOff>
      <xdr:row>35</xdr:row>
      <xdr:rowOff>34290</xdr:rowOff>
    </xdr:to>
    <xdr:cxnSp macro="">
      <xdr:nvCxnSpPr>
        <xdr:cNvPr id="493" name="直線コネクタ 492"/>
        <xdr:cNvCxnSpPr/>
      </xdr:nvCxnSpPr>
      <xdr:spPr>
        <a:xfrm>
          <a:off x="20434300" y="5974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82550</xdr:rowOff>
    </xdr:from>
    <xdr:to>
      <xdr:col>102</xdr:col>
      <xdr:colOff>165100</xdr:colOff>
      <xdr:row>35</xdr:row>
      <xdr:rowOff>12700</xdr:rowOff>
    </xdr:to>
    <xdr:sp macro="" textlink="">
      <xdr:nvSpPr>
        <xdr:cNvPr id="494" name="楕円 493"/>
        <xdr:cNvSpPr/>
      </xdr:nvSpPr>
      <xdr:spPr>
        <a:xfrm>
          <a:off x="19494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133350</xdr:rowOff>
    </xdr:from>
    <xdr:to>
      <xdr:col>107</xdr:col>
      <xdr:colOff>50800</xdr:colOff>
      <xdr:row>34</xdr:row>
      <xdr:rowOff>144780</xdr:rowOff>
    </xdr:to>
    <xdr:cxnSp macro="">
      <xdr:nvCxnSpPr>
        <xdr:cNvPr id="495" name="直線コネクタ 494"/>
        <xdr:cNvCxnSpPr/>
      </xdr:nvCxnSpPr>
      <xdr:spPr>
        <a:xfrm>
          <a:off x="19545300" y="5962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74930</xdr:rowOff>
    </xdr:from>
    <xdr:to>
      <xdr:col>98</xdr:col>
      <xdr:colOff>38100</xdr:colOff>
      <xdr:row>35</xdr:row>
      <xdr:rowOff>5080</xdr:rowOff>
    </xdr:to>
    <xdr:sp macro="" textlink="">
      <xdr:nvSpPr>
        <xdr:cNvPr id="496" name="楕円 495"/>
        <xdr:cNvSpPr/>
      </xdr:nvSpPr>
      <xdr:spPr>
        <a:xfrm>
          <a:off x="18605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125730</xdr:rowOff>
    </xdr:from>
    <xdr:to>
      <xdr:col>102</xdr:col>
      <xdr:colOff>114300</xdr:colOff>
      <xdr:row>34</xdr:row>
      <xdr:rowOff>133350</xdr:rowOff>
    </xdr:to>
    <xdr:cxnSp macro="">
      <xdr:nvCxnSpPr>
        <xdr:cNvPr id="497" name="直線コネクタ 496"/>
        <xdr:cNvCxnSpPr/>
      </xdr:nvCxnSpPr>
      <xdr:spPr>
        <a:xfrm>
          <a:off x="18656300" y="5955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98" name="n_1aveValue【認定こども園・幼稚園・保育所】&#10;一人当たり面積"/>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19067</xdr:rowOff>
    </xdr:from>
    <xdr:ext cx="469744" cy="259045"/>
    <xdr:sp macro="" textlink="">
      <xdr:nvSpPr>
        <xdr:cNvPr id="499" name="n_2aveValue【認定こども園・幼稚園・保育所】&#10;一人当たり面積"/>
        <xdr:cNvSpPr txBox="1"/>
      </xdr:nvSpPr>
      <xdr:spPr>
        <a:xfrm>
          <a:off x="20199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00" name="n_3aveValue【認定こども園・幼稚園・保育所】&#10;一人当たり面積"/>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34307</xdr:rowOff>
    </xdr:from>
    <xdr:ext cx="469744" cy="259045"/>
    <xdr:sp macro="" textlink="">
      <xdr:nvSpPr>
        <xdr:cNvPr id="501" name="n_4aveValue【認定こども園・幼稚園・保育所】&#10;一人当たり面積"/>
        <xdr:cNvSpPr txBox="1"/>
      </xdr:nvSpPr>
      <xdr:spPr>
        <a:xfrm>
          <a:off x="18421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101617</xdr:rowOff>
    </xdr:from>
    <xdr:ext cx="469744" cy="259045"/>
    <xdr:sp macro="" textlink="">
      <xdr:nvSpPr>
        <xdr:cNvPr id="502" name="n_1mainValue【認定こども園・幼稚園・保育所】&#10;一人当たり面積"/>
        <xdr:cNvSpPr txBox="1"/>
      </xdr:nvSpPr>
      <xdr:spPr>
        <a:xfrm>
          <a:off x="21075727"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40657</xdr:rowOff>
    </xdr:from>
    <xdr:ext cx="469744" cy="259045"/>
    <xdr:sp macro="" textlink="">
      <xdr:nvSpPr>
        <xdr:cNvPr id="503" name="n_2mainValue【認定こども園・幼稚園・保育所】&#10;一人当たり面積"/>
        <xdr:cNvSpPr txBox="1"/>
      </xdr:nvSpPr>
      <xdr:spPr>
        <a:xfrm>
          <a:off x="20199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29227</xdr:rowOff>
    </xdr:from>
    <xdr:ext cx="469744" cy="259045"/>
    <xdr:sp macro="" textlink="">
      <xdr:nvSpPr>
        <xdr:cNvPr id="504" name="n_3mainValue【認定こども園・幼稚園・保育所】&#10;一人当たり面積"/>
        <xdr:cNvSpPr txBox="1"/>
      </xdr:nvSpPr>
      <xdr:spPr>
        <a:xfrm>
          <a:off x="19310427"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21607</xdr:rowOff>
    </xdr:from>
    <xdr:ext cx="469744" cy="259045"/>
    <xdr:sp macro="" textlink="">
      <xdr:nvSpPr>
        <xdr:cNvPr id="505" name="n_4mainValue【認定こども園・幼稚園・保育所】&#10;一人当たり面積"/>
        <xdr:cNvSpPr txBox="1"/>
      </xdr:nvSpPr>
      <xdr:spPr>
        <a:xfrm>
          <a:off x="18421427" y="56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2" name="直線コネクタ 531"/>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3"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4" name="直線コネクタ 533"/>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5"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6" name="直線コネクタ 535"/>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7"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8" name="フローチャート: 判断 537"/>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9" name="フローチャート: 判断 538"/>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0" name="フローチャート: 判断 5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41" name="フローチャート: 判断 540"/>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2" name="フローチャート: 判断 541"/>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119017</xdr:rowOff>
    </xdr:from>
    <xdr:to>
      <xdr:col>85</xdr:col>
      <xdr:colOff>177800</xdr:colOff>
      <xdr:row>63</xdr:row>
      <xdr:rowOff>49167</xdr:rowOff>
    </xdr:to>
    <xdr:sp macro="" textlink="">
      <xdr:nvSpPr>
        <xdr:cNvPr id="548" name="楕円 547"/>
        <xdr:cNvSpPr/>
      </xdr:nvSpPr>
      <xdr:spPr>
        <a:xfrm>
          <a:off x="16268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97444</xdr:rowOff>
    </xdr:from>
    <xdr:ext cx="405111" cy="259045"/>
    <xdr:sp macro="" textlink="">
      <xdr:nvSpPr>
        <xdr:cNvPr id="549" name="【学校施設】&#10;有形固定資産減価償却率該当値テキスト"/>
        <xdr:cNvSpPr txBox="1"/>
      </xdr:nvSpPr>
      <xdr:spPr>
        <a:xfrm>
          <a:off x="16357600"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550" name="楕円 549"/>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169817</xdr:rowOff>
    </xdr:to>
    <xdr:cxnSp macro="">
      <xdr:nvCxnSpPr>
        <xdr:cNvPr id="551" name="直線コネクタ 550"/>
        <xdr:cNvCxnSpPr/>
      </xdr:nvCxnSpPr>
      <xdr:spPr>
        <a:xfrm>
          <a:off x="15481300" y="1074420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552" name="楕円 551"/>
        <xdr:cNvSpPr/>
      </xdr:nvSpPr>
      <xdr:spPr>
        <a:xfrm>
          <a:off x="1454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62</xdr:row>
      <xdr:rowOff>114300</xdr:rowOff>
    </xdr:to>
    <xdr:cxnSp macro="">
      <xdr:nvCxnSpPr>
        <xdr:cNvPr id="553" name="直線コネクタ 552"/>
        <xdr:cNvCxnSpPr/>
      </xdr:nvCxnSpPr>
      <xdr:spPr>
        <a:xfrm>
          <a:off x="14592300" y="10698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554" name="楕円 553"/>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68580</xdr:rowOff>
    </xdr:to>
    <xdr:cxnSp macro="">
      <xdr:nvCxnSpPr>
        <xdr:cNvPr id="555" name="直線コネクタ 554"/>
        <xdr:cNvCxnSpPr/>
      </xdr:nvCxnSpPr>
      <xdr:spPr>
        <a:xfrm>
          <a:off x="13703300" y="106788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11249</xdr:rowOff>
    </xdr:from>
    <xdr:to>
      <xdr:col>67</xdr:col>
      <xdr:colOff>101600</xdr:colOff>
      <xdr:row>62</xdr:row>
      <xdr:rowOff>112849</xdr:rowOff>
    </xdr:to>
    <xdr:sp macro="" textlink="">
      <xdr:nvSpPr>
        <xdr:cNvPr id="556" name="楕円 555"/>
        <xdr:cNvSpPr/>
      </xdr:nvSpPr>
      <xdr:spPr>
        <a:xfrm>
          <a:off x="12763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48985</xdr:rowOff>
    </xdr:from>
    <xdr:to>
      <xdr:col>71</xdr:col>
      <xdr:colOff>177800</xdr:colOff>
      <xdr:row>62</xdr:row>
      <xdr:rowOff>62049</xdr:rowOff>
    </xdr:to>
    <xdr:cxnSp macro="">
      <xdr:nvCxnSpPr>
        <xdr:cNvPr id="557" name="直線コネクタ 556"/>
        <xdr:cNvCxnSpPr/>
      </xdr:nvCxnSpPr>
      <xdr:spPr>
        <a:xfrm flipV="1">
          <a:off x="12814300" y="106788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8"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9"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60"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61"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562" name="n_1mainValue【学校施設】&#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563" name="n_2mainValue【学校施設】&#10;有形固定資産減価償却率"/>
        <xdr:cNvSpPr txBox="1"/>
      </xdr:nvSpPr>
      <xdr:spPr>
        <a:xfrm>
          <a:off x="14389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564" name="n_3mainValue【学校施設】&#10;有形固定資産減価償却率"/>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103976</xdr:rowOff>
    </xdr:from>
    <xdr:ext cx="405111" cy="259045"/>
    <xdr:sp macro="" textlink="">
      <xdr:nvSpPr>
        <xdr:cNvPr id="565" name="n_4mainValue【学校施設】&#10;有形固定資産減価償却率"/>
        <xdr:cNvSpPr txBox="1"/>
      </xdr:nvSpPr>
      <xdr:spPr>
        <a:xfrm>
          <a:off x="12611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9" name="直線コネクタ 588"/>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90"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91" name="直線コネクタ 590"/>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2"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3" name="直線コネクタ 592"/>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4"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5" name="フローチャート: 判断 594"/>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6" name="フローチャート: 判断 595"/>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7" name="フローチャート: 判断 596"/>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8" name="フローチャート: 判断 597"/>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9" name="フローチャート: 判断 598"/>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91313</xdr:rowOff>
    </xdr:from>
    <xdr:to>
      <xdr:col>116</xdr:col>
      <xdr:colOff>114300</xdr:colOff>
      <xdr:row>64</xdr:row>
      <xdr:rowOff>21463</xdr:rowOff>
    </xdr:to>
    <xdr:sp macro="" textlink="">
      <xdr:nvSpPr>
        <xdr:cNvPr id="605" name="楕円 604"/>
        <xdr:cNvSpPr/>
      </xdr:nvSpPr>
      <xdr:spPr>
        <a:xfrm>
          <a:off x="22110700" y="10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6"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90780</xdr:rowOff>
    </xdr:from>
    <xdr:to>
      <xdr:col>112</xdr:col>
      <xdr:colOff>38100</xdr:colOff>
      <xdr:row>64</xdr:row>
      <xdr:rowOff>20930</xdr:rowOff>
    </xdr:to>
    <xdr:sp macro="" textlink="">
      <xdr:nvSpPr>
        <xdr:cNvPr id="607" name="楕円 606"/>
        <xdr:cNvSpPr/>
      </xdr:nvSpPr>
      <xdr:spPr>
        <a:xfrm>
          <a:off x="21272500" y="108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141580</xdr:rowOff>
    </xdr:from>
    <xdr:to>
      <xdr:col>116</xdr:col>
      <xdr:colOff>63500</xdr:colOff>
      <xdr:row>63</xdr:row>
      <xdr:rowOff>142113</xdr:rowOff>
    </xdr:to>
    <xdr:cxnSp macro="">
      <xdr:nvCxnSpPr>
        <xdr:cNvPr id="608" name="直線コネクタ 607"/>
        <xdr:cNvCxnSpPr/>
      </xdr:nvCxnSpPr>
      <xdr:spPr>
        <a:xfrm>
          <a:off x="21323300" y="1094293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90094</xdr:rowOff>
    </xdr:from>
    <xdr:to>
      <xdr:col>107</xdr:col>
      <xdr:colOff>101600</xdr:colOff>
      <xdr:row>64</xdr:row>
      <xdr:rowOff>20244</xdr:rowOff>
    </xdr:to>
    <xdr:sp macro="" textlink="">
      <xdr:nvSpPr>
        <xdr:cNvPr id="609" name="楕円 608"/>
        <xdr:cNvSpPr/>
      </xdr:nvSpPr>
      <xdr:spPr>
        <a:xfrm>
          <a:off x="20383500" y="108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140894</xdr:rowOff>
    </xdr:from>
    <xdr:to>
      <xdr:col>111</xdr:col>
      <xdr:colOff>177800</xdr:colOff>
      <xdr:row>63</xdr:row>
      <xdr:rowOff>141580</xdr:rowOff>
    </xdr:to>
    <xdr:cxnSp macro="">
      <xdr:nvCxnSpPr>
        <xdr:cNvPr id="610" name="直線コネクタ 609"/>
        <xdr:cNvCxnSpPr/>
      </xdr:nvCxnSpPr>
      <xdr:spPr>
        <a:xfrm>
          <a:off x="20434300" y="1094224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89256</xdr:rowOff>
    </xdr:from>
    <xdr:to>
      <xdr:col>102</xdr:col>
      <xdr:colOff>165100</xdr:colOff>
      <xdr:row>64</xdr:row>
      <xdr:rowOff>19406</xdr:rowOff>
    </xdr:to>
    <xdr:sp macro="" textlink="">
      <xdr:nvSpPr>
        <xdr:cNvPr id="611" name="楕円 610"/>
        <xdr:cNvSpPr/>
      </xdr:nvSpPr>
      <xdr:spPr>
        <a:xfrm>
          <a:off x="19494500" y="108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140056</xdr:rowOff>
    </xdr:from>
    <xdr:to>
      <xdr:col>107</xdr:col>
      <xdr:colOff>50800</xdr:colOff>
      <xdr:row>63</xdr:row>
      <xdr:rowOff>140894</xdr:rowOff>
    </xdr:to>
    <xdr:cxnSp macro="">
      <xdr:nvCxnSpPr>
        <xdr:cNvPr id="612" name="直線コネクタ 611"/>
        <xdr:cNvCxnSpPr/>
      </xdr:nvCxnSpPr>
      <xdr:spPr>
        <a:xfrm>
          <a:off x="19545300" y="1094140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88646</xdr:rowOff>
    </xdr:from>
    <xdr:to>
      <xdr:col>98</xdr:col>
      <xdr:colOff>38100</xdr:colOff>
      <xdr:row>64</xdr:row>
      <xdr:rowOff>18796</xdr:rowOff>
    </xdr:to>
    <xdr:sp macro="" textlink="">
      <xdr:nvSpPr>
        <xdr:cNvPr id="613" name="楕円 612"/>
        <xdr:cNvSpPr/>
      </xdr:nvSpPr>
      <xdr:spPr>
        <a:xfrm>
          <a:off x="18605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139446</xdr:rowOff>
    </xdr:from>
    <xdr:to>
      <xdr:col>102</xdr:col>
      <xdr:colOff>114300</xdr:colOff>
      <xdr:row>63</xdr:row>
      <xdr:rowOff>140056</xdr:rowOff>
    </xdr:to>
    <xdr:cxnSp macro="">
      <xdr:nvCxnSpPr>
        <xdr:cNvPr id="614" name="直線コネクタ 613"/>
        <xdr:cNvCxnSpPr/>
      </xdr:nvCxnSpPr>
      <xdr:spPr>
        <a:xfrm>
          <a:off x="18656300" y="1094079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5"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6"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7"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8"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12057</xdr:rowOff>
    </xdr:from>
    <xdr:ext cx="469744" cy="259045"/>
    <xdr:sp macro="" textlink="">
      <xdr:nvSpPr>
        <xdr:cNvPr id="619" name="n_1mainValue【学校施設】&#10;一人当たり面積"/>
        <xdr:cNvSpPr txBox="1"/>
      </xdr:nvSpPr>
      <xdr:spPr>
        <a:xfrm>
          <a:off x="21075727" y="109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11371</xdr:rowOff>
    </xdr:from>
    <xdr:ext cx="469744" cy="259045"/>
    <xdr:sp macro="" textlink="">
      <xdr:nvSpPr>
        <xdr:cNvPr id="620" name="n_2mainValue【学校施設】&#10;一人当たり面積"/>
        <xdr:cNvSpPr txBox="1"/>
      </xdr:nvSpPr>
      <xdr:spPr>
        <a:xfrm>
          <a:off x="20199427" y="1098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10533</xdr:rowOff>
    </xdr:from>
    <xdr:ext cx="469744" cy="259045"/>
    <xdr:sp macro="" textlink="">
      <xdr:nvSpPr>
        <xdr:cNvPr id="621" name="n_3mainValue【学校施設】&#10;一人当たり面積"/>
        <xdr:cNvSpPr txBox="1"/>
      </xdr:nvSpPr>
      <xdr:spPr>
        <a:xfrm>
          <a:off x="19310427" y="109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9923</xdr:rowOff>
    </xdr:from>
    <xdr:ext cx="469744" cy="259045"/>
    <xdr:sp macro="" textlink="">
      <xdr:nvSpPr>
        <xdr:cNvPr id="622" name="n_4mainValue【学校施設】&#10;一人当たり面積"/>
        <xdr:cNvSpPr txBox="1"/>
      </xdr:nvSpPr>
      <xdr:spPr>
        <a:xfrm>
          <a:off x="18421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3" name="直線コネクタ 662"/>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4"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5" name="直線コネクタ 664"/>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6"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7" name="直線コネクタ 666"/>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68"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9" name="フローチャート: 判断 668"/>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70" name="フローチャート: 判断 669"/>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71" name="フローチャート: 判断 670"/>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2" name="フローチャート: 判断 671"/>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3" name="フローチャート: 判断 672"/>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33020</xdr:rowOff>
    </xdr:from>
    <xdr:to>
      <xdr:col>85</xdr:col>
      <xdr:colOff>177800</xdr:colOff>
      <xdr:row>108</xdr:row>
      <xdr:rowOff>134620</xdr:rowOff>
    </xdr:to>
    <xdr:sp macro="" textlink="">
      <xdr:nvSpPr>
        <xdr:cNvPr id="679" name="楕円 678"/>
        <xdr:cNvSpPr/>
      </xdr:nvSpPr>
      <xdr:spPr>
        <a:xfrm>
          <a:off x="16268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119397</xdr:rowOff>
    </xdr:from>
    <xdr:ext cx="405111" cy="259045"/>
    <xdr:sp macro="" textlink="">
      <xdr:nvSpPr>
        <xdr:cNvPr id="680" name="【公民館】&#10;有形固定資産減価償却率該当値テキスト"/>
        <xdr:cNvSpPr txBox="1"/>
      </xdr:nvSpPr>
      <xdr:spPr>
        <a:xfrm>
          <a:off x="16357600" y="184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19686</xdr:rowOff>
    </xdr:from>
    <xdr:to>
      <xdr:col>81</xdr:col>
      <xdr:colOff>101600</xdr:colOff>
      <xdr:row>108</xdr:row>
      <xdr:rowOff>121286</xdr:rowOff>
    </xdr:to>
    <xdr:sp macro="" textlink="">
      <xdr:nvSpPr>
        <xdr:cNvPr id="681" name="楕円 680"/>
        <xdr:cNvSpPr/>
      </xdr:nvSpPr>
      <xdr:spPr>
        <a:xfrm>
          <a:off x="15430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70486</xdr:rowOff>
    </xdr:from>
    <xdr:to>
      <xdr:col>85</xdr:col>
      <xdr:colOff>127000</xdr:colOff>
      <xdr:row>108</xdr:row>
      <xdr:rowOff>83820</xdr:rowOff>
    </xdr:to>
    <xdr:cxnSp macro="">
      <xdr:nvCxnSpPr>
        <xdr:cNvPr id="682" name="直線コネクタ 681"/>
        <xdr:cNvCxnSpPr/>
      </xdr:nvCxnSpPr>
      <xdr:spPr>
        <a:xfrm>
          <a:off x="15481300" y="185870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147320</xdr:rowOff>
    </xdr:from>
    <xdr:to>
      <xdr:col>76</xdr:col>
      <xdr:colOff>165100</xdr:colOff>
      <xdr:row>108</xdr:row>
      <xdr:rowOff>77470</xdr:rowOff>
    </xdr:to>
    <xdr:sp macro="" textlink="">
      <xdr:nvSpPr>
        <xdr:cNvPr id="683" name="楕円 682"/>
        <xdr:cNvSpPr/>
      </xdr:nvSpPr>
      <xdr:spPr>
        <a:xfrm>
          <a:off x="14541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26670</xdr:rowOff>
    </xdr:from>
    <xdr:to>
      <xdr:col>81</xdr:col>
      <xdr:colOff>50800</xdr:colOff>
      <xdr:row>108</xdr:row>
      <xdr:rowOff>70486</xdr:rowOff>
    </xdr:to>
    <xdr:cxnSp macro="">
      <xdr:nvCxnSpPr>
        <xdr:cNvPr id="684" name="直線コネクタ 683"/>
        <xdr:cNvCxnSpPr/>
      </xdr:nvCxnSpPr>
      <xdr:spPr>
        <a:xfrm>
          <a:off x="14592300" y="185432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126364</xdr:rowOff>
    </xdr:from>
    <xdr:to>
      <xdr:col>72</xdr:col>
      <xdr:colOff>38100</xdr:colOff>
      <xdr:row>108</xdr:row>
      <xdr:rowOff>56514</xdr:rowOff>
    </xdr:to>
    <xdr:sp macro="" textlink="">
      <xdr:nvSpPr>
        <xdr:cNvPr id="685" name="楕円 684"/>
        <xdr:cNvSpPr/>
      </xdr:nvSpPr>
      <xdr:spPr>
        <a:xfrm>
          <a:off x="136525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5714</xdr:rowOff>
    </xdr:from>
    <xdr:to>
      <xdr:col>76</xdr:col>
      <xdr:colOff>114300</xdr:colOff>
      <xdr:row>108</xdr:row>
      <xdr:rowOff>26670</xdr:rowOff>
    </xdr:to>
    <xdr:cxnSp macro="">
      <xdr:nvCxnSpPr>
        <xdr:cNvPr id="686" name="直線コネクタ 685"/>
        <xdr:cNvCxnSpPr/>
      </xdr:nvCxnSpPr>
      <xdr:spPr>
        <a:xfrm>
          <a:off x="13703300" y="185223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84455</xdr:rowOff>
    </xdr:from>
    <xdr:to>
      <xdr:col>67</xdr:col>
      <xdr:colOff>101600</xdr:colOff>
      <xdr:row>108</xdr:row>
      <xdr:rowOff>14605</xdr:rowOff>
    </xdr:to>
    <xdr:sp macro="" textlink="">
      <xdr:nvSpPr>
        <xdr:cNvPr id="687" name="楕円 686"/>
        <xdr:cNvSpPr/>
      </xdr:nvSpPr>
      <xdr:spPr>
        <a:xfrm>
          <a:off x="12763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135255</xdr:rowOff>
    </xdr:from>
    <xdr:to>
      <xdr:col>71</xdr:col>
      <xdr:colOff>177800</xdr:colOff>
      <xdr:row>108</xdr:row>
      <xdr:rowOff>5714</xdr:rowOff>
    </xdr:to>
    <xdr:cxnSp macro="">
      <xdr:nvCxnSpPr>
        <xdr:cNvPr id="688" name="直線コネクタ 687"/>
        <xdr:cNvCxnSpPr/>
      </xdr:nvCxnSpPr>
      <xdr:spPr>
        <a:xfrm>
          <a:off x="12814300" y="184804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89"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90"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91"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92"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112413</xdr:rowOff>
    </xdr:from>
    <xdr:ext cx="405111" cy="259045"/>
    <xdr:sp macro="" textlink="">
      <xdr:nvSpPr>
        <xdr:cNvPr id="693" name="n_1mainValue【公民館】&#10;有形固定資産減価償却率"/>
        <xdr:cNvSpPr txBox="1"/>
      </xdr:nvSpPr>
      <xdr:spPr>
        <a:xfrm>
          <a:off x="15266044" y="1862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68597</xdr:rowOff>
    </xdr:from>
    <xdr:ext cx="405111" cy="259045"/>
    <xdr:sp macro="" textlink="">
      <xdr:nvSpPr>
        <xdr:cNvPr id="694" name="n_2mainValue【公民館】&#10;有形固定資産減価償却率"/>
        <xdr:cNvSpPr txBox="1"/>
      </xdr:nvSpPr>
      <xdr:spPr>
        <a:xfrm>
          <a:off x="14389744"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47641</xdr:rowOff>
    </xdr:from>
    <xdr:ext cx="405111" cy="259045"/>
    <xdr:sp macro="" textlink="">
      <xdr:nvSpPr>
        <xdr:cNvPr id="695" name="n_3mainValue【公民館】&#10;有形固定資産減価償却率"/>
        <xdr:cNvSpPr txBox="1"/>
      </xdr:nvSpPr>
      <xdr:spPr>
        <a:xfrm>
          <a:off x="13500744" y="1856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5732</xdr:rowOff>
    </xdr:from>
    <xdr:ext cx="405111" cy="259045"/>
    <xdr:sp macro="" textlink="">
      <xdr:nvSpPr>
        <xdr:cNvPr id="696" name="n_4mainValue【公民館】&#10;有形固定資産減価償却率"/>
        <xdr:cNvSpPr txBox="1"/>
      </xdr:nvSpPr>
      <xdr:spPr>
        <a:xfrm>
          <a:off x="12611744"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8" name="直線コネクタ 717"/>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9"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20" name="直線コネクタ 719"/>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21"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2" name="直線コネクタ 721"/>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723"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4" name="フローチャート: 判断 723"/>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5" name="フローチャート: 判断 724"/>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6" name="フローチャート: 判断 725"/>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7" name="フローチャート: 判断 726"/>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8" name="フローチャート: 判断 727"/>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164846</xdr:rowOff>
    </xdr:from>
    <xdr:to>
      <xdr:col>116</xdr:col>
      <xdr:colOff>114300</xdr:colOff>
      <xdr:row>107</xdr:row>
      <xdr:rowOff>94996</xdr:rowOff>
    </xdr:to>
    <xdr:sp macro="" textlink="">
      <xdr:nvSpPr>
        <xdr:cNvPr id="734" name="楕円 733"/>
        <xdr:cNvSpPr/>
      </xdr:nvSpPr>
      <xdr:spPr>
        <a:xfrm>
          <a:off x="221107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143273</xdr:rowOff>
    </xdr:from>
    <xdr:ext cx="469744" cy="259045"/>
    <xdr:sp macro="" textlink="">
      <xdr:nvSpPr>
        <xdr:cNvPr id="735" name="【公民館】&#10;一人当たり面積該当値テキスト"/>
        <xdr:cNvSpPr txBox="1"/>
      </xdr:nvSpPr>
      <xdr:spPr>
        <a:xfrm>
          <a:off x="22199600"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164846</xdr:rowOff>
    </xdr:from>
    <xdr:to>
      <xdr:col>112</xdr:col>
      <xdr:colOff>38100</xdr:colOff>
      <xdr:row>107</xdr:row>
      <xdr:rowOff>94996</xdr:rowOff>
    </xdr:to>
    <xdr:sp macro="" textlink="">
      <xdr:nvSpPr>
        <xdr:cNvPr id="736" name="楕円 735"/>
        <xdr:cNvSpPr/>
      </xdr:nvSpPr>
      <xdr:spPr>
        <a:xfrm>
          <a:off x="21272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44196</xdr:rowOff>
    </xdr:from>
    <xdr:to>
      <xdr:col>116</xdr:col>
      <xdr:colOff>63500</xdr:colOff>
      <xdr:row>107</xdr:row>
      <xdr:rowOff>44196</xdr:rowOff>
    </xdr:to>
    <xdr:cxnSp macro="">
      <xdr:nvCxnSpPr>
        <xdr:cNvPr id="737" name="直線コネクタ 736"/>
        <xdr:cNvCxnSpPr/>
      </xdr:nvCxnSpPr>
      <xdr:spPr>
        <a:xfrm>
          <a:off x="21323300" y="183893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38" name="楕円 737"/>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44196</xdr:rowOff>
    </xdr:to>
    <xdr:cxnSp macro="">
      <xdr:nvCxnSpPr>
        <xdr:cNvPr id="739" name="直線コネクタ 738"/>
        <xdr:cNvCxnSpPr/>
      </xdr:nvCxnSpPr>
      <xdr:spPr>
        <a:xfrm>
          <a:off x="20434300" y="183870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160274</xdr:rowOff>
    </xdr:from>
    <xdr:to>
      <xdr:col>102</xdr:col>
      <xdr:colOff>165100</xdr:colOff>
      <xdr:row>107</xdr:row>
      <xdr:rowOff>90424</xdr:rowOff>
    </xdr:to>
    <xdr:sp macro="" textlink="">
      <xdr:nvSpPr>
        <xdr:cNvPr id="740" name="楕円 739"/>
        <xdr:cNvSpPr/>
      </xdr:nvSpPr>
      <xdr:spPr>
        <a:xfrm>
          <a:off x="19494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39624</xdr:rowOff>
    </xdr:from>
    <xdr:to>
      <xdr:col>107</xdr:col>
      <xdr:colOff>50800</xdr:colOff>
      <xdr:row>107</xdr:row>
      <xdr:rowOff>41911</xdr:rowOff>
    </xdr:to>
    <xdr:cxnSp macro="">
      <xdr:nvCxnSpPr>
        <xdr:cNvPr id="741" name="直線コネクタ 740"/>
        <xdr:cNvCxnSpPr/>
      </xdr:nvCxnSpPr>
      <xdr:spPr>
        <a:xfrm>
          <a:off x="19545300" y="183847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160274</xdr:rowOff>
    </xdr:from>
    <xdr:to>
      <xdr:col>98</xdr:col>
      <xdr:colOff>38100</xdr:colOff>
      <xdr:row>107</xdr:row>
      <xdr:rowOff>90424</xdr:rowOff>
    </xdr:to>
    <xdr:sp macro="" textlink="">
      <xdr:nvSpPr>
        <xdr:cNvPr id="742" name="楕円 741"/>
        <xdr:cNvSpPr/>
      </xdr:nvSpPr>
      <xdr:spPr>
        <a:xfrm>
          <a:off x="18605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39624</xdr:rowOff>
    </xdr:from>
    <xdr:to>
      <xdr:col>102</xdr:col>
      <xdr:colOff>114300</xdr:colOff>
      <xdr:row>107</xdr:row>
      <xdr:rowOff>39624</xdr:rowOff>
    </xdr:to>
    <xdr:cxnSp macro="">
      <xdr:nvCxnSpPr>
        <xdr:cNvPr id="743" name="直線コネクタ 742"/>
        <xdr:cNvCxnSpPr/>
      </xdr:nvCxnSpPr>
      <xdr:spPr>
        <a:xfrm>
          <a:off x="18656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44"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45"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46"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47"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86123</xdr:rowOff>
    </xdr:from>
    <xdr:ext cx="469744" cy="259045"/>
    <xdr:sp macro="" textlink="">
      <xdr:nvSpPr>
        <xdr:cNvPr id="748" name="n_1mainValue【公民館】&#10;一人当たり面積"/>
        <xdr:cNvSpPr txBox="1"/>
      </xdr:nvSpPr>
      <xdr:spPr>
        <a:xfrm>
          <a:off x="210757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49" name="n_2main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81551</xdr:rowOff>
    </xdr:from>
    <xdr:ext cx="469744" cy="259045"/>
    <xdr:sp macro="" textlink="">
      <xdr:nvSpPr>
        <xdr:cNvPr id="750" name="n_3mainValue【公民館】&#10;一人当たり面積"/>
        <xdr:cNvSpPr txBox="1"/>
      </xdr:nvSpPr>
      <xdr:spPr>
        <a:xfrm>
          <a:off x="19310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81551</xdr:rowOff>
    </xdr:from>
    <xdr:ext cx="469744" cy="259045"/>
    <xdr:sp macro="" textlink="">
      <xdr:nvSpPr>
        <xdr:cNvPr id="751" name="n_4mainValue【公民館】&#10;一人当たり面積"/>
        <xdr:cNvSpPr txBox="1"/>
      </xdr:nvSpPr>
      <xdr:spPr>
        <a:xfrm>
          <a:off x="18421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類似団体と比較すると、特に幼稚園保育園、学校施設、公民館について減価償却率が高くなっており、これは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いずれの施設も築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年を経過しているためである。このうち築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年で長寿命化工事等の大規模な工事を実施していない牛牧第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保育所について、令和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年度から公私連携型保育所へ移行するため、現在の施設の取り壊しを行う予定でいる。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公営住宅や橋りょうについては比率が低く、近年長寿命化修繕を進めることができた結果といえる。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今後減価償却率の高い施設について、公共施設等総合管理計画に基づき、供給（最適な施設量）、品質（安全・安心・快適性の確保）、財務（長期にわたり経済的なコスト）の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つの視点から長寿命化や統廃合を含めて総合的に管理していく必要がある。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55,325
52,934
28.19
25,861,859
24,713,259
749,330
11,401,481
11,772,339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111942</xdr:rowOff>
    </xdr:from>
    <xdr:to>
      <xdr:col>24</xdr:col>
      <xdr:colOff>114300</xdr:colOff>
      <xdr:row>37</xdr:row>
      <xdr:rowOff>42092</xdr:rowOff>
    </xdr:to>
    <xdr:sp macro="" textlink="">
      <xdr:nvSpPr>
        <xdr:cNvPr id="74" name="楕円 73"/>
        <xdr:cNvSpPr/>
      </xdr:nvSpPr>
      <xdr:spPr>
        <a:xfrm>
          <a:off x="4584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134819</xdr:rowOff>
    </xdr:from>
    <xdr:ext cx="405111" cy="259045"/>
    <xdr:sp macro="" textlink="">
      <xdr:nvSpPr>
        <xdr:cNvPr id="75" name="【図書館】&#10;有形固定資産減価償却率該当値テキスト"/>
        <xdr:cNvSpPr txBox="1"/>
      </xdr:nvSpPr>
      <xdr:spPr>
        <a:xfrm>
          <a:off x="4673600" y="613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89081</xdr:rowOff>
    </xdr:from>
    <xdr:to>
      <xdr:col>20</xdr:col>
      <xdr:colOff>38100</xdr:colOff>
      <xdr:row>37</xdr:row>
      <xdr:rowOff>19231</xdr:rowOff>
    </xdr:to>
    <xdr:sp macro="" textlink="">
      <xdr:nvSpPr>
        <xdr:cNvPr id="76" name="楕円 75"/>
        <xdr:cNvSpPr/>
      </xdr:nvSpPr>
      <xdr:spPr>
        <a:xfrm>
          <a:off x="3746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139881</xdr:rowOff>
    </xdr:from>
    <xdr:to>
      <xdr:col>24</xdr:col>
      <xdr:colOff>63500</xdr:colOff>
      <xdr:row>36</xdr:row>
      <xdr:rowOff>162742</xdr:rowOff>
    </xdr:to>
    <xdr:cxnSp macro="">
      <xdr:nvCxnSpPr>
        <xdr:cNvPr id="77" name="直線コネクタ 76"/>
        <xdr:cNvCxnSpPr/>
      </xdr:nvCxnSpPr>
      <xdr:spPr>
        <a:xfrm>
          <a:off x="3797300" y="631208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54792</xdr:rowOff>
    </xdr:from>
    <xdr:to>
      <xdr:col>15</xdr:col>
      <xdr:colOff>101600</xdr:colOff>
      <xdr:row>36</xdr:row>
      <xdr:rowOff>156392</xdr:rowOff>
    </xdr:to>
    <xdr:sp macro="" textlink="">
      <xdr:nvSpPr>
        <xdr:cNvPr id="78" name="楕円 77"/>
        <xdr:cNvSpPr/>
      </xdr:nvSpPr>
      <xdr:spPr>
        <a:xfrm>
          <a:off x="2857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36</xdr:row>
      <xdr:rowOff>139881</xdr:rowOff>
    </xdr:to>
    <xdr:cxnSp macro="">
      <xdr:nvCxnSpPr>
        <xdr:cNvPr id="79" name="直線コネクタ 78"/>
        <xdr:cNvCxnSpPr/>
      </xdr:nvCxnSpPr>
      <xdr:spPr>
        <a:xfrm>
          <a:off x="2908300" y="62777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20501</xdr:rowOff>
    </xdr:from>
    <xdr:to>
      <xdr:col>10</xdr:col>
      <xdr:colOff>165100</xdr:colOff>
      <xdr:row>36</xdr:row>
      <xdr:rowOff>122101</xdr:rowOff>
    </xdr:to>
    <xdr:sp macro="" textlink="">
      <xdr:nvSpPr>
        <xdr:cNvPr id="80" name="楕円 79"/>
        <xdr:cNvSpPr/>
      </xdr:nvSpPr>
      <xdr:spPr>
        <a:xfrm>
          <a:off x="1968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71301</xdr:rowOff>
    </xdr:from>
    <xdr:to>
      <xdr:col>15</xdr:col>
      <xdr:colOff>50800</xdr:colOff>
      <xdr:row>36</xdr:row>
      <xdr:rowOff>105592</xdr:rowOff>
    </xdr:to>
    <xdr:cxnSp macro="">
      <xdr:nvCxnSpPr>
        <xdr:cNvPr id="81" name="直線コネクタ 80"/>
        <xdr:cNvCxnSpPr/>
      </xdr:nvCxnSpPr>
      <xdr:spPr>
        <a:xfrm>
          <a:off x="2019300" y="62435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162560</xdr:rowOff>
    </xdr:from>
    <xdr:to>
      <xdr:col>6</xdr:col>
      <xdr:colOff>38100</xdr:colOff>
      <xdr:row>36</xdr:row>
      <xdr:rowOff>92710</xdr:rowOff>
    </xdr:to>
    <xdr:sp macro="" textlink="">
      <xdr:nvSpPr>
        <xdr:cNvPr id="82" name="楕円 81"/>
        <xdr:cNvSpPr/>
      </xdr:nvSpPr>
      <xdr:spPr>
        <a:xfrm>
          <a:off x="1079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41910</xdr:rowOff>
    </xdr:from>
    <xdr:to>
      <xdr:col>10</xdr:col>
      <xdr:colOff>114300</xdr:colOff>
      <xdr:row>36</xdr:row>
      <xdr:rowOff>71301</xdr:rowOff>
    </xdr:to>
    <xdr:cxnSp macro="">
      <xdr:nvCxnSpPr>
        <xdr:cNvPr id="83" name="直線コネクタ 82"/>
        <xdr:cNvCxnSpPr/>
      </xdr:nvCxnSpPr>
      <xdr:spPr>
        <a:xfrm>
          <a:off x="1130300" y="62141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35758</xdr:rowOff>
    </xdr:from>
    <xdr:ext cx="405111" cy="259045"/>
    <xdr:sp macro="" textlink="">
      <xdr:nvSpPr>
        <xdr:cNvPr id="88" name="n_1mainValue【図書館】&#10;有形固定資産減価償却率"/>
        <xdr:cNvSpPr txBox="1"/>
      </xdr:nvSpPr>
      <xdr:spPr>
        <a:xfrm>
          <a:off x="3582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1469</xdr:rowOff>
    </xdr:from>
    <xdr:ext cx="405111" cy="259045"/>
    <xdr:sp macro="" textlink="">
      <xdr:nvSpPr>
        <xdr:cNvPr id="89" name="n_2mainValue【図書館】&#10;有形固定資産減価償却率"/>
        <xdr:cNvSpPr txBox="1"/>
      </xdr:nvSpPr>
      <xdr:spPr>
        <a:xfrm>
          <a:off x="2705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138628</xdr:rowOff>
    </xdr:from>
    <xdr:ext cx="405111" cy="259045"/>
    <xdr:sp macro="" textlink="">
      <xdr:nvSpPr>
        <xdr:cNvPr id="90" name="n_3mainValue【図書館】&#10;有形固定資産減価償却率"/>
        <xdr:cNvSpPr txBox="1"/>
      </xdr:nvSpPr>
      <xdr:spPr>
        <a:xfrm>
          <a:off x="1816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109237</xdr:rowOff>
    </xdr:from>
    <xdr:ext cx="405111" cy="259045"/>
    <xdr:sp macro="" textlink="">
      <xdr:nvSpPr>
        <xdr:cNvPr id="91" name="n_4mainValue【図書館】&#10;有形固定資産減価償却率"/>
        <xdr:cNvSpPr txBox="1"/>
      </xdr:nvSpPr>
      <xdr:spPr>
        <a:xfrm>
          <a:off x="927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31" name="楕円 130"/>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32"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33" name="楕円 132"/>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34" name="直線コネクタ 133"/>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127000</xdr:rowOff>
    </xdr:from>
    <xdr:to>
      <xdr:col>46</xdr:col>
      <xdr:colOff>38100</xdr:colOff>
      <xdr:row>37</xdr:row>
      <xdr:rowOff>57150</xdr:rowOff>
    </xdr:to>
    <xdr:sp macro="" textlink="">
      <xdr:nvSpPr>
        <xdr:cNvPr id="135" name="楕円 134"/>
        <xdr:cNvSpPr/>
      </xdr:nvSpPr>
      <xdr:spPr>
        <a:xfrm>
          <a:off x="8699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6350</xdr:rowOff>
    </xdr:from>
    <xdr:to>
      <xdr:col>50</xdr:col>
      <xdr:colOff>114300</xdr:colOff>
      <xdr:row>37</xdr:row>
      <xdr:rowOff>19050</xdr:rowOff>
    </xdr:to>
    <xdr:cxnSp macro="">
      <xdr:nvCxnSpPr>
        <xdr:cNvPr id="136" name="直線コネクタ 135"/>
        <xdr:cNvCxnSpPr/>
      </xdr:nvCxnSpPr>
      <xdr:spPr>
        <a:xfrm>
          <a:off x="8750300" y="635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127000</xdr:rowOff>
    </xdr:from>
    <xdr:to>
      <xdr:col>41</xdr:col>
      <xdr:colOff>101600</xdr:colOff>
      <xdr:row>37</xdr:row>
      <xdr:rowOff>57150</xdr:rowOff>
    </xdr:to>
    <xdr:sp macro="" textlink="">
      <xdr:nvSpPr>
        <xdr:cNvPr id="137" name="楕円 136"/>
        <xdr:cNvSpPr/>
      </xdr:nvSpPr>
      <xdr:spPr>
        <a:xfrm>
          <a:off x="7810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6350</xdr:rowOff>
    </xdr:from>
    <xdr:to>
      <xdr:col>45</xdr:col>
      <xdr:colOff>177800</xdr:colOff>
      <xdr:row>37</xdr:row>
      <xdr:rowOff>6350</xdr:rowOff>
    </xdr:to>
    <xdr:cxnSp macro="">
      <xdr:nvCxnSpPr>
        <xdr:cNvPr id="138" name="直線コネクタ 137"/>
        <xdr:cNvCxnSpPr/>
      </xdr:nvCxnSpPr>
      <xdr:spPr>
        <a:xfrm>
          <a:off x="7861300" y="635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127000</xdr:rowOff>
    </xdr:from>
    <xdr:to>
      <xdr:col>36</xdr:col>
      <xdr:colOff>165100</xdr:colOff>
      <xdr:row>37</xdr:row>
      <xdr:rowOff>57150</xdr:rowOff>
    </xdr:to>
    <xdr:sp macro="" textlink="">
      <xdr:nvSpPr>
        <xdr:cNvPr id="139" name="楕円 138"/>
        <xdr:cNvSpPr/>
      </xdr:nvSpPr>
      <xdr:spPr>
        <a:xfrm>
          <a:off x="6921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6350</xdr:rowOff>
    </xdr:from>
    <xdr:to>
      <xdr:col>41</xdr:col>
      <xdr:colOff>50800</xdr:colOff>
      <xdr:row>37</xdr:row>
      <xdr:rowOff>6350</xdr:rowOff>
    </xdr:to>
    <xdr:cxnSp macro="">
      <xdr:nvCxnSpPr>
        <xdr:cNvPr id="140" name="直線コネクタ 139"/>
        <xdr:cNvCxnSpPr/>
      </xdr:nvCxnSpPr>
      <xdr:spPr>
        <a:xfrm>
          <a:off x="6972300" y="635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5"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73677</xdr:rowOff>
    </xdr:from>
    <xdr:ext cx="469744" cy="259045"/>
    <xdr:sp macro="" textlink="">
      <xdr:nvSpPr>
        <xdr:cNvPr id="146" name="n_2mainValue【図書館】&#10;一人当たり面積"/>
        <xdr:cNvSpPr txBox="1"/>
      </xdr:nvSpPr>
      <xdr:spPr>
        <a:xfrm>
          <a:off x="8515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73677</xdr:rowOff>
    </xdr:from>
    <xdr:ext cx="469744" cy="259045"/>
    <xdr:sp macro="" textlink="">
      <xdr:nvSpPr>
        <xdr:cNvPr id="147" name="n_3mainValue【図書館】&#10;一人当たり面積"/>
        <xdr:cNvSpPr txBox="1"/>
      </xdr:nvSpPr>
      <xdr:spPr>
        <a:xfrm>
          <a:off x="7626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73677</xdr:rowOff>
    </xdr:from>
    <xdr:ext cx="469744" cy="259045"/>
    <xdr:sp macro="" textlink="">
      <xdr:nvSpPr>
        <xdr:cNvPr id="148" name="n_4mainValue【図書館】&#10;一人当たり面積"/>
        <xdr:cNvSpPr txBox="1"/>
      </xdr:nvSpPr>
      <xdr:spPr>
        <a:xfrm>
          <a:off x="6737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21046</xdr:rowOff>
    </xdr:from>
    <xdr:to>
      <xdr:col>24</xdr:col>
      <xdr:colOff>114300</xdr:colOff>
      <xdr:row>64</xdr:row>
      <xdr:rowOff>122646</xdr:rowOff>
    </xdr:to>
    <xdr:sp macro="" textlink="">
      <xdr:nvSpPr>
        <xdr:cNvPr id="190" name="楕円 189"/>
        <xdr:cNvSpPr/>
      </xdr:nvSpPr>
      <xdr:spPr>
        <a:xfrm>
          <a:off x="45847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107423</xdr:rowOff>
    </xdr:from>
    <xdr:ext cx="405111" cy="259045"/>
    <xdr:sp macro="" textlink="">
      <xdr:nvSpPr>
        <xdr:cNvPr id="191" name="【体育館・プール】&#10;有形固定資産減価償却率該当値テキスト"/>
        <xdr:cNvSpPr txBox="1"/>
      </xdr:nvSpPr>
      <xdr:spPr>
        <a:xfrm>
          <a:off x="4673600" y="10908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9616</xdr:rowOff>
    </xdr:from>
    <xdr:to>
      <xdr:col>20</xdr:col>
      <xdr:colOff>38100</xdr:colOff>
      <xdr:row>64</xdr:row>
      <xdr:rowOff>111216</xdr:rowOff>
    </xdr:to>
    <xdr:sp macro="" textlink="">
      <xdr:nvSpPr>
        <xdr:cNvPr id="192" name="楕円 191"/>
        <xdr:cNvSpPr/>
      </xdr:nvSpPr>
      <xdr:spPr>
        <a:xfrm>
          <a:off x="3746500" y="109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60416</xdr:rowOff>
    </xdr:from>
    <xdr:to>
      <xdr:col>24</xdr:col>
      <xdr:colOff>63500</xdr:colOff>
      <xdr:row>64</xdr:row>
      <xdr:rowOff>71846</xdr:rowOff>
    </xdr:to>
    <xdr:cxnSp macro="">
      <xdr:nvCxnSpPr>
        <xdr:cNvPr id="193" name="直線コネクタ 192"/>
        <xdr:cNvCxnSpPr/>
      </xdr:nvCxnSpPr>
      <xdr:spPr>
        <a:xfrm>
          <a:off x="3797300" y="1103321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143510</xdr:rowOff>
    </xdr:from>
    <xdr:to>
      <xdr:col>15</xdr:col>
      <xdr:colOff>101600</xdr:colOff>
      <xdr:row>64</xdr:row>
      <xdr:rowOff>73660</xdr:rowOff>
    </xdr:to>
    <xdr:sp macro="" textlink="">
      <xdr:nvSpPr>
        <xdr:cNvPr id="194" name="楕円 193"/>
        <xdr:cNvSpPr/>
      </xdr:nvSpPr>
      <xdr:spPr>
        <a:xfrm>
          <a:off x="2857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22860</xdr:rowOff>
    </xdr:from>
    <xdr:to>
      <xdr:col>19</xdr:col>
      <xdr:colOff>177800</xdr:colOff>
      <xdr:row>64</xdr:row>
      <xdr:rowOff>60416</xdr:rowOff>
    </xdr:to>
    <xdr:cxnSp macro="">
      <xdr:nvCxnSpPr>
        <xdr:cNvPr id="195" name="直線コネクタ 194"/>
        <xdr:cNvCxnSpPr/>
      </xdr:nvCxnSpPr>
      <xdr:spPr>
        <a:xfrm>
          <a:off x="2908300" y="1099566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125549</xdr:rowOff>
    </xdr:from>
    <xdr:to>
      <xdr:col>10</xdr:col>
      <xdr:colOff>165100</xdr:colOff>
      <xdr:row>64</xdr:row>
      <xdr:rowOff>55699</xdr:rowOff>
    </xdr:to>
    <xdr:sp macro="" textlink="">
      <xdr:nvSpPr>
        <xdr:cNvPr id="196" name="楕円 195"/>
        <xdr:cNvSpPr/>
      </xdr:nvSpPr>
      <xdr:spPr>
        <a:xfrm>
          <a:off x="19685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4899</xdr:rowOff>
    </xdr:from>
    <xdr:to>
      <xdr:col>15</xdr:col>
      <xdr:colOff>50800</xdr:colOff>
      <xdr:row>64</xdr:row>
      <xdr:rowOff>22860</xdr:rowOff>
    </xdr:to>
    <xdr:cxnSp macro="">
      <xdr:nvCxnSpPr>
        <xdr:cNvPr id="197" name="直線コネクタ 196"/>
        <xdr:cNvCxnSpPr/>
      </xdr:nvCxnSpPr>
      <xdr:spPr>
        <a:xfrm>
          <a:off x="2019300" y="1097769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89626</xdr:rowOff>
    </xdr:from>
    <xdr:to>
      <xdr:col>6</xdr:col>
      <xdr:colOff>38100</xdr:colOff>
      <xdr:row>64</xdr:row>
      <xdr:rowOff>19776</xdr:rowOff>
    </xdr:to>
    <xdr:sp macro="" textlink="">
      <xdr:nvSpPr>
        <xdr:cNvPr id="198" name="楕円 197"/>
        <xdr:cNvSpPr/>
      </xdr:nvSpPr>
      <xdr:spPr>
        <a:xfrm>
          <a:off x="1079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140426</xdr:rowOff>
    </xdr:from>
    <xdr:to>
      <xdr:col>10</xdr:col>
      <xdr:colOff>114300</xdr:colOff>
      <xdr:row>64</xdr:row>
      <xdr:rowOff>4899</xdr:rowOff>
    </xdr:to>
    <xdr:cxnSp macro="">
      <xdr:nvCxnSpPr>
        <xdr:cNvPr id="199" name="直線コネクタ 198"/>
        <xdr:cNvCxnSpPr/>
      </xdr:nvCxnSpPr>
      <xdr:spPr>
        <a:xfrm>
          <a:off x="1130300" y="109417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102343</xdr:rowOff>
    </xdr:from>
    <xdr:ext cx="405111" cy="259045"/>
    <xdr:sp macro="" textlink="">
      <xdr:nvSpPr>
        <xdr:cNvPr id="204" name="n_1mainValue【体育館・プール】&#10;有形固定資産減価償却率"/>
        <xdr:cNvSpPr txBox="1"/>
      </xdr:nvSpPr>
      <xdr:spPr>
        <a:xfrm>
          <a:off x="3582044" y="1107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64787</xdr:rowOff>
    </xdr:from>
    <xdr:ext cx="405111" cy="259045"/>
    <xdr:sp macro="" textlink="">
      <xdr:nvSpPr>
        <xdr:cNvPr id="205" name="n_2mainValue【体育館・プール】&#10;有形固定資産減価償却率"/>
        <xdr:cNvSpPr txBox="1"/>
      </xdr:nvSpPr>
      <xdr:spPr>
        <a:xfrm>
          <a:off x="27057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46826</xdr:rowOff>
    </xdr:from>
    <xdr:ext cx="405111" cy="259045"/>
    <xdr:sp macro="" textlink="">
      <xdr:nvSpPr>
        <xdr:cNvPr id="206" name="n_3mainValue【体育館・プール】&#10;有形固定資産減価償却率"/>
        <xdr:cNvSpPr txBox="1"/>
      </xdr:nvSpPr>
      <xdr:spPr>
        <a:xfrm>
          <a:off x="1816744" y="1101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10903</xdr:rowOff>
    </xdr:from>
    <xdr:ext cx="405111" cy="259045"/>
    <xdr:sp macro="" textlink="">
      <xdr:nvSpPr>
        <xdr:cNvPr id="207" name="n_4mainValue【体育館・プール】&#10;有形固定資産減価償却率"/>
        <xdr:cNvSpPr txBox="1"/>
      </xdr:nvSpPr>
      <xdr:spPr>
        <a:xfrm>
          <a:off x="927744" y="1098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133985</xdr:rowOff>
    </xdr:from>
    <xdr:to>
      <xdr:col>55</xdr:col>
      <xdr:colOff>50800</xdr:colOff>
      <xdr:row>64</xdr:row>
      <xdr:rowOff>64135</xdr:rowOff>
    </xdr:to>
    <xdr:sp macro="" textlink="">
      <xdr:nvSpPr>
        <xdr:cNvPr id="247" name="楕円 246"/>
        <xdr:cNvSpPr/>
      </xdr:nvSpPr>
      <xdr:spPr>
        <a:xfrm>
          <a:off x="104267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48912</xdr:rowOff>
    </xdr:from>
    <xdr:ext cx="469744" cy="259045"/>
    <xdr:sp macro="" textlink="">
      <xdr:nvSpPr>
        <xdr:cNvPr id="248" name="【体育館・プール】&#10;一人当たり面積該当値テキスト"/>
        <xdr:cNvSpPr txBox="1"/>
      </xdr:nvSpPr>
      <xdr:spPr>
        <a:xfrm>
          <a:off x="10515600" y="1085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133985</xdr:rowOff>
    </xdr:from>
    <xdr:to>
      <xdr:col>50</xdr:col>
      <xdr:colOff>165100</xdr:colOff>
      <xdr:row>64</xdr:row>
      <xdr:rowOff>64135</xdr:rowOff>
    </xdr:to>
    <xdr:sp macro="" textlink="">
      <xdr:nvSpPr>
        <xdr:cNvPr id="249" name="楕円 248"/>
        <xdr:cNvSpPr/>
      </xdr:nvSpPr>
      <xdr:spPr>
        <a:xfrm>
          <a:off x="9588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13335</xdr:rowOff>
    </xdr:from>
    <xdr:to>
      <xdr:col>55</xdr:col>
      <xdr:colOff>0</xdr:colOff>
      <xdr:row>64</xdr:row>
      <xdr:rowOff>13335</xdr:rowOff>
    </xdr:to>
    <xdr:cxnSp macro="">
      <xdr:nvCxnSpPr>
        <xdr:cNvPr id="250" name="直線コネクタ 249"/>
        <xdr:cNvCxnSpPr/>
      </xdr:nvCxnSpPr>
      <xdr:spPr>
        <a:xfrm>
          <a:off x="9639300" y="109861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132080</xdr:rowOff>
    </xdr:from>
    <xdr:to>
      <xdr:col>46</xdr:col>
      <xdr:colOff>38100</xdr:colOff>
      <xdr:row>64</xdr:row>
      <xdr:rowOff>62230</xdr:rowOff>
    </xdr:to>
    <xdr:sp macro="" textlink="">
      <xdr:nvSpPr>
        <xdr:cNvPr id="251" name="楕円 250"/>
        <xdr:cNvSpPr/>
      </xdr:nvSpPr>
      <xdr:spPr>
        <a:xfrm>
          <a:off x="8699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11430</xdr:rowOff>
    </xdr:from>
    <xdr:to>
      <xdr:col>50</xdr:col>
      <xdr:colOff>114300</xdr:colOff>
      <xdr:row>64</xdr:row>
      <xdr:rowOff>13335</xdr:rowOff>
    </xdr:to>
    <xdr:cxnSp macro="">
      <xdr:nvCxnSpPr>
        <xdr:cNvPr id="252" name="直線コネクタ 251"/>
        <xdr:cNvCxnSpPr/>
      </xdr:nvCxnSpPr>
      <xdr:spPr>
        <a:xfrm>
          <a:off x="8750300" y="109842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132080</xdr:rowOff>
    </xdr:from>
    <xdr:to>
      <xdr:col>41</xdr:col>
      <xdr:colOff>101600</xdr:colOff>
      <xdr:row>64</xdr:row>
      <xdr:rowOff>62230</xdr:rowOff>
    </xdr:to>
    <xdr:sp macro="" textlink="">
      <xdr:nvSpPr>
        <xdr:cNvPr id="253" name="楕円 252"/>
        <xdr:cNvSpPr/>
      </xdr:nvSpPr>
      <xdr:spPr>
        <a:xfrm>
          <a:off x="7810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11430</xdr:rowOff>
    </xdr:from>
    <xdr:to>
      <xdr:col>45</xdr:col>
      <xdr:colOff>177800</xdr:colOff>
      <xdr:row>64</xdr:row>
      <xdr:rowOff>11430</xdr:rowOff>
    </xdr:to>
    <xdr:cxnSp macro="">
      <xdr:nvCxnSpPr>
        <xdr:cNvPr id="254" name="直線コネクタ 253"/>
        <xdr:cNvCxnSpPr/>
      </xdr:nvCxnSpPr>
      <xdr:spPr>
        <a:xfrm>
          <a:off x="7861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132080</xdr:rowOff>
    </xdr:from>
    <xdr:to>
      <xdr:col>36</xdr:col>
      <xdr:colOff>165100</xdr:colOff>
      <xdr:row>64</xdr:row>
      <xdr:rowOff>62230</xdr:rowOff>
    </xdr:to>
    <xdr:sp macro="" textlink="">
      <xdr:nvSpPr>
        <xdr:cNvPr id="255" name="楕円 254"/>
        <xdr:cNvSpPr/>
      </xdr:nvSpPr>
      <xdr:spPr>
        <a:xfrm>
          <a:off x="6921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11430</xdr:rowOff>
    </xdr:from>
    <xdr:to>
      <xdr:col>41</xdr:col>
      <xdr:colOff>50800</xdr:colOff>
      <xdr:row>64</xdr:row>
      <xdr:rowOff>11430</xdr:rowOff>
    </xdr:to>
    <xdr:cxnSp macro="">
      <xdr:nvCxnSpPr>
        <xdr:cNvPr id="256" name="直線コネクタ 255"/>
        <xdr:cNvCxnSpPr/>
      </xdr:nvCxnSpPr>
      <xdr:spPr>
        <a:xfrm>
          <a:off x="6972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55262</xdr:rowOff>
    </xdr:from>
    <xdr:ext cx="469744" cy="259045"/>
    <xdr:sp macro="" textlink="">
      <xdr:nvSpPr>
        <xdr:cNvPr id="261" name="n_1mainValue【体育館・プール】&#10;一人当たり面積"/>
        <xdr:cNvSpPr txBox="1"/>
      </xdr:nvSpPr>
      <xdr:spPr>
        <a:xfrm>
          <a:off x="9391727" y="1102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53357</xdr:rowOff>
    </xdr:from>
    <xdr:ext cx="469744" cy="259045"/>
    <xdr:sp macro="" textlink="">
      <xdr:nvSpPr>
        <xdr:cNvPr id="262" name="n_2mainValue【体育館・プール】&#10;一人当たり面積"/>
        <xdr:cNvSpPr txBox="1"/>
      </xdr:nvSpPr>
      <xdr:spPr>
        <a:xfrm>
          <a:off x="8515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53357</xdr:rowOff>
    </xdr:from>
    <xdr:ext cx="469744" cy="259045"/>
    <xdr:sp macro="" textlink="">
      <xdr:nvSpPr>
        <xdr:cNvPr id="263" name="n_3mainValue【体育館・プール】&#10;一人当たり面積"/>
        <xdr:cNvSpPr txBox="1"/>
      </xdr:nvSpPr>
      <xdr:spPr>
        <a:xfrm>
          <a:off x="7626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53357</xdr:rowOff>
    </xdr:from>
    <xdr:ext cx="469744" cy="259045"/>
    <xdr:sp macro="" textlink="">
      <xdr:nvSpPr>
        <xdr:cNvPr id="264" name="n_4mainValue【体育館・プール】&#10;一人当たり面積"/>
        <xdr:cNvSpPr txBox="1"/>
      </xdr:nvSpPr>
      <xdr:spPr>
        <a:xfrm>
          <a:off x="6737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305" name="楕円 304"/>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34307</xdr:rowOff>
    </xdr:from>
    <xdr:ext cx="405111" cy="259045"/>
    <xdr:sp macro="" textlink="">
      <xdr:nvSpPr>
        <xdr:cNvPr id="306" name="【福祉施設】&#10;有形固定資産減価償却率該当値テキスト"/>
        <xdr:cNvSpPr txBox="1"/>
      </xdr:nvSpPr>
      <xdr:spPr>
        <a:xfrm>
          <a:off x="46736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12064</xdr:rowOff>
    </xdr:from>
    <xdr:to>
      <xdr:col>20</xdr:col>
      <xdr:colOff>38100</xdr:colOff>
      <xdr:row>84</xdr:row>
      <xdr:rowOff>113664</xdr:rowOff>
    </xdr:to>
    <xdr:sp macro="" textlink="">
      <xdr:nvSpPr>
        <xdr:cNvPr id="307" name="楕円 306"/>
        <xdr:cNvSpPr/>
      </xdr:nvSpPr>
      <xdr:spPr>
        <a:xfrm>
          <a:off x="3746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62864</xdr:rowOff>
    </xdr:from>
    <xdr:to>
      <xdr:col>24</xdr:col>
      <xdr:colOff>63500</xdr:colOff>
      <xdr:row>84</xdr:row>
      <xdr:rowOff>106680</xdr:rowOff>
    </xdr:to>
    <xdr:cxnSp macro="">
      <xdr:nvCxnSpPr>
        <xdr:cNvPr id="308" name="直線コネクタ 307"/>
        <xdr:cNvCxnSpPr/>
      </xdr:nvCxnSpPr>
      <xdr:spPr>
        <a:xfrm>
          <a:off x="3797300" y="144646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137795</xdr:rowOff>
    </xdr:from>
    <xdr:to>
      <xdr:col>15</xdr:col>
      <xdr:colOff>101600</xdr:colOff>
      <xdr:row>84</xdr:row>
      <xdr:rowOff>67945</xdr:rowOff>
    </xdr:to>
    <xdr:sp macro="" textlink="">
      <xdr:nvSpPr>
        <xdr:cNvPr id="309" name="楕円 308"/>
        <xdr:cNvSpPr/>
      </xdr:nvSpPr>
      <xdr:spPr>
        <a:xfrm>
          <a:off x="2857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17145</xdr:rowOff>
    </xdr:from>
    <xdr:to>
      <xdr:col>19</xdr:col>
      <xdr:colOff>177800</xdr:colOff>
      <xdr:row>84</xdr:row>
      <xdr:rowOff>62864</xdr:rowOff>
    </xdr:to>
    <xdr:cxnSp macro="">
      <xdr:nvCxnSpPr>
        <xdr:cNvPr id="310" name="直線コネクタ 309"/>
        <xdr:cNvCxnSpPr/>
      </xdr:nvCxnSpPr>
      <xdr:spPr>
        <a:xfrm>
          <a:off x="2908300" y="144189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92075</xdr:rowOff>
    </xdr:from>
    <xdr:to>
      <xdr:col>10</xdr:col>
      <xdr:colOff>165100</xdr:colOff>
      <xdr:row>84</xdr:row>
      <xdr:rowOff>22225</xdr:rowOff>
    </xdr:to>
    <xdr:sp macro="" textlink="">
      <xdr:nvSpPr>
        <xdr:cNvPr id="311" name="楕円 310"/>
        <xdr:cNvSpPr/>
      </xdr:nvSpPr>
      <xdr:spPr>
        <a:xfrm>
          <a:off x="1968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142875</xdr:rowOff>
    </xdr:from>
    <xdr:to>
      <xdr:col>15</xdr:col>
      <xdr:colOff>50800</xdr:colOff>
      <xdr:row>84</xdr:row>
      <xdr:rowOff>17145</xdr:rowOff>
    </xdr:to>
    <xdr:cxnSp macro="">
      <xdr:nvCxnSpPr>
        <xdr:cNvPr id="312" name="直線コネクタ 311"/>
        <xdr:cNvCxnSpPr/>
      </xdr:nvCxnSpPr>
      <xdr:spPr>
        <a:xfrm>
          <a:off x="2019300" y="14373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3" name="楕円 312"/>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142875</xdr:rowOff>
    </xdr:to>
    <xdr:cxnSp macro="">
      <xdr:nvCxnSpPr>
        <xdr:cNvPr id="314" name="直線コネクタ 313"/>
        <xdr:cNvCxnSpPr/>
      </xdr:nvCxnSpPr>
      <xdr:spPr>
        <a:xfrm>
          <a:off x="1130300" y="14325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104791</xdr:rowOff>
    </xdr:from>
    <xdr:ext cx="405111" cy="259045"/>
    <xdr:sp macro="" textlink="">
      <xdr:nvSpPr>
        <xdr:cNvPr id="319" name="n_1mainValue【福祉施設】&#10;有形固定資産減価償却率"/>
        <xdr:cNvSpPr txBox="1"/>
      </xdr:nvSpPr>
      <xdr:spPr>
        <a:xfrm>
          <a:off x="3582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59072</xdr:rowOff>
    </xdr:from>
    <xdr:ext cx="405111" cy="259045"/>
    <xdr:sp macro="" textlink="">
      <xdr:nvSpPr>
        <xdr:cNvPr id="320" name="n_2mainValue【福祉施設】&#10;有形固定資産減価償却率"/>
        <xdr:cNvSpPr txBox="1"/>
      </xdr:nvSpPr>
      <xdr:spPr>
        <a:xfrm>
          <a:off x="2705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13352</xdr:rowOff>
    </xdr:from>
    <xdr:ext cx="405111" cy="259045"/>
    <xdr:sp macro="" textlink="">
      <xdr:nvSpPr>
        <xdr:cNvPr id="321" name="n_3mainValue【福祉施設】&#10;有形固定資産減価償却率"/>
        <xdr:cNvSpPr txBox="1"/>
      </xdr:nvSpPr>
      <xdr:spPr>
        <a:xfrm>
          <a:off x="1816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22" name="n_4mainValue【福祉施設】&#10;有形固定資産減価償却率"/>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60" name="楕円 359"/>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153688</xdr:rowOff>
    </xdr:from>
    <xdr:ext cx="469744" cy="259045"/>
    <xdr:sp macro="" textlink="">
      <xdr:nvSpPr>
        <xdr:cNvPr id="361" name="【福祉施設】&#10;一人当たり面積該当値テキスト"/>
        <xdr:cNvSpPr txBox="1"/>
      </xdr:nvSpPr>
      <xdr:spPr>
        <a:xfrm>
          <a:off x="10515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2" name="楕円 361"/>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118111</xdr:rowOff>
    </xdr:to>
    <xdr:cxnSp macro="">
      <xdr:nvCxnSpPr>
        <xdr:cNvPr id="363" name="直線コネクタ 362"/>
        <xdr:cNvCxnSpPr/>
      </xdr:nvCxnSpPr>
      <xdr:spPr>
        <a:xfrm>
          <a:off x="9639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364" name="楕円 363"/>
        <xdr:cNvSpPr/>
      </xdr:nvSpPr>
      <xdr:spPr>
        <a:xfrm>
          <a:off x="869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118111</xdr:rowOff>
    </xdr:to>
    <xdr:cxnSp macro="">
      <xdr:nvCxnSpPr>
        <xdr:cNvPr id="365" name="直線コネクタ 364"/>
        <xdr:cNvCxnSpPr/>
      </xdr:nvCxnSpPr>
      <xdr:spPr>
        <a:xfrm>
          <a:off x="8750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67311</xdr:rowOff>
    </xdr:from>
    <xdr:to>
      <xdr:col>41</xdr:col>
      <xdr:colOff>101600</xdr:colOff>
      <xdr:row>85</xdr:row>
      <xdr:rowOff>168911</xdr:rowOff>
    </xdr:to>
    <xdr:sp macro="" textlink="">
      <xdr:nvSpPr>
        <xdr:cNvPr id="366" name="楕円 365"/>
        <xdr:cNvSpPr/>
      </xdr:nvSpPr>
      <xdr:spPr>
        <a:xfrm>
          <a:off x="781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118111</xdr:rowOff>
    </xdr:from>
    <xdr:to>
      <xdr:col>45</xdr:col>
      <xdr:colOff>177800</xdr:colOff>
      <xdr:row>85</xdr:row>
      <xdr:rowOff>118111</xdr:rowOff>
    </xdr:to>
    <xdr:cxnSp macro="">
      <xdr:nvCxnSpPr>
        <xdr:cNvPr id="367" name="直線コネクタ 366"/>
        <xdr:cNvCxnSpPr/>
      </xdr:nvCxnSpPr>
      <xdr:spPr>
        <a:xfrm>
          <a:off x="7861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68" name="楕円 367"/>
        <xdr:cNvSpPr/>
      </xdr:nvSpPr>
      <xdr:spPr>
        <a:xfrm>
          <a:off x="692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118111</xdr:rowOff>
    </xdr:from>
    <xdr:to>
      <xdr:col>41</xdr:col>
      <xdr:colOff>50800</xdr:colOff>
      <xdr:row>85</xdr:row>
      <xdr:rowOff>118111</xdr:rowOff>
    </xdr:to>
    <xdr:cxnSp macro="">
      <xdr:nvCxnSpPr>
        <xdr:cNvPr id="369" name="直線コネクタ 368"/>
        <xdr:cNvCxnSpPr/>
      </xdr:nvCxnSpPr>
      <xdr:spPr>
        <a:xfrm>
          <a:off x="6972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74"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375" name="n_2mainValue【福祉施設】&#10;一人当たり面積"/>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160038</xdr:rowOff>
    </xdr:from>
    <xdr:ext cx="469744" cy="259045"/>
    <xdr:sp macro="" textlink="">
      <xdr:nvSpPr>
        <xdr:cNvPr id="376" name="n_3mainValue【福祉施設】&#10;一人当たり面積"/>
        <xdr:cNvSpPr txBox="1"/>
      </xdr:nvSpPr>
      <xdr:spPr>
        <a:xfrm>
          <a:off x="7626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7" name="n_4mainValue【福祉施設】&#10;一人当たり面積"/>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419" name="楕円 418"/>
        <xdr:cNvSpPr/>
      </xdr:nvSpPr>
      <xdr:spPr>
        <a:xfrm>
          <a:off x="45847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20519</xdr:rowOff>
    </xdr:from>
    <xdr:ext cx="405111" cy="259045"/>
    <xdr:sp macro="" textlink="">
      <xdr:nvSpPr>
        <xdr:cNvPr id="420" name="【市民会館】&#10;有形固定資産減価償却率該当値テキスト"/>
        <xdr:cNvSpPr txBox="1"/>
      </xdr:nvSpPr>
      <xdr:spPr>
        <a:xfrm>
          <a:off x="4673600" y="1767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133169</xdr:rowOff>
    </xdr:from>
    <xdr:to>
      <xdr:col>20</xdr:col>
      <xdr:colOff>38100</xdr:colOff>
      <xdr:row>104</xdr:row>
      <xdr:rowOff>63319</xdr:rowOff>
    </xdr:to>
    <xdr:sp macro="" textlink="">
      <xdr:nvSpPr>
        <xdr:cNvPr id="421" name="楕円 420"/>
        <xdr:cNvSpPr/>
      </xdr:nvSpPr>
      <xdr:spPr>
        <a:xfrm>
          <a:off x="3746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12519</xdr:rowOff>
    </xdr:from>
    <xdr:to>
      <xdr:col>24</xdr:col>
      <xdr:colOff>63500</xdr:colOff>
      <xdr:row>104</xdr:row>
      <xdr:rowOff>48442</xdr:rowOff>
    </xdr:to>
    <xdr:cxnSp macro="">
      <xdr:nvCxnSpPr>
        <xdr:cNvPr id="422" name="直線コネクタ 421"/>
        <xdr:cNvCxnSpPr/>
      </xdr:nvCxnSpPr>
      <xdr:spPr>
        <a:xfrm>
          <a:off x="3797300" y="178433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423" name="楕円 422"/>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12519</xdr:rowOff>
    </xdr:to>
    <xdr:cxnSp macro="">
      <xdr:nvCxnSpPr>
        <xdr:cNvPr id="424" name="直線コネクタ 423"/>
        <xdr:cNvCxnSpPr/>
      </xdr:nvCxnSpPr>
      <xdr:spPr>
        <a:xfrm>
          <a:off x="2908300" y="178220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93980</xdr:rowOff>
    </xdr:from>
    <xdr:to>
      <xdr:col>10</xdr:col>
      <xdr:colOff>165100</xdr:colOff>
      <xdr:row>104</xdr:row>
      <xdr:rowOff>24130</xdr:rowOff>
    </xdr:to>
    <xdr:sp macro="" textlink="">
      <xdr:nvSpPr>
        <xdr:cNvPr id="425" name="楕円 424"/>
        <xdr:cNvSpPr/>
      </xdr:nvSpPr>
      <xdr:spPr>
        <a:xfrm>
          <a:off x="196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144780</xdr:rowOff>
    </xdr:from>
    <xdr:to>
      <xdr:col>15</xdr:col>
      <xdr:colOff>50800</xdr:colOff>
      <xdr:row>103</xdr:row>
      <xdr:rowOff>162742</xdr:rowOff>
    </xdr:to>
    <xdr:cxnSp macro="">
      <xdr:nvCxnSpPr>
        <xdr:cNvPr id="426" name="直線コネクタ 425"/>
        <xdr:cNvCxnSpPr/>
      </xdr:nvCxnSpPr>
      <xdr:spPr>
        <a:xfrm>
          <a:off x="2019300" y="1780413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82550</xdr:rowOff>
    </xdr:from>
    <xdr:to>
      <xdr:col>6</xdr:col>
      <xdr:colOff>38100</xdr:colOff>
      <xdr:row>104</xdr:row>
      <xdr:rowOff>12700</xdr:rowOff>
    </xdr:to>
    <xdr:sp macro="" textlink="">
      <xdr:nvSpPr>
        <xdr:cNvPr id="427" name="楕円 426"/>
        <xdr:cNvSpPr/>
      </xdr:nvSpPr>
      <xdr:spPr>
        <a:xfrm>
          <a:off x="107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133350</xdr:rowOff>
    </xdr:from>
    <xdr:to>
      <xdr:col>10</xdr:col>
      <xdr:colOff>114300</xdr:colOff>
      <xdr:row>103</xdr:row>
      <xdr:rowOff>144780</xdr:rowOff>
    </xdr:to>
    <xdr:cxnSp macro="">
      <xdr:nvCxnSpPr>
        <xdr:cNvPr id="428" name="直線コネクタ 427"/>
        <xdr:cNvCxnSpPr/>
      </xdr:nvCxnSpPr>
      <xdr:spPr>
        <a:xfrm>
          <a:off x="1130300" y="17792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79846</xdr:rowOff>
    </xdr:from>
    <xdr:ext cx="405111" cy="259045"/>
    <xdr:sp macro="" textlink="">
      <xdr:nvSpPr>
        <xdr:cNvPr id="433" name="n_1mainValue【市民会館】&#10;有形固定資産減価償却率"/>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434" name="n_2mainValue【市民会館】&#10;有形固定資産減価償却率"/>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40657</xdr:rowOff>
    </xdr:from>
    <xdr:ext cx="405111" cy="259045"/>
    <xdr:sp macro="" textlink="">
      <xdr:nvSpPr>
        <xdr:cNvPr id="435" name="n_3mainValue【市民会館】&#10;有形固定資産減価償却率"/>
        <xdr:cNvSpPr txBox="1"/>
      </xdr:nvSpPr>
      <xdr:spPr>
        <a:xfrm>
          <a:off x="1816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29227</xdr:rowOff>
    </xdr:from>
    <xdr:ext cx="405111" cy="259045"/>
    <xdr:sp macro="" textlink="">
      <xdr:nvSpPr>
        <xdr:cNvPr id="436" name="n_4mainValue【市民会館】&#10;有形固定資産減価償却率"/>
        <xdr:cNvSpPr txBox="1"/>
      </xdr:nvSpPr>
      <xdr:spPr>
        <a:xfrm>
          <a:off x="927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123371</xdr:rowOff>
    </xdr:from>
    <xdr:to>
      <xdr:col>55</xdr:col>
      <xdr:colOff>50800</xdr:colOff>
      <xdr:row>105</xdr:row>
      <xdr:rowOff>53521</xdr:rowOff>
    </xdr:to>
    <xdr:sp macro="" textlink="">
      <xdr:nvSpPr>
        <xdr:cNvPr id="478" name="楕円 477"/>
        <xdr:cNvSpPr/>
      </xdr:nvSpPr>
      <xdr:spPr>
        <a:xfrm>
          <a:off x="10426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146248</xdr:rowOff>
    </xdr:from>
    <xdr:ext cx="469744" cy="259045"/>
    <xdr:sp macro="" textlink="">
      <xdr:nvSpPr>
        <xdr:cNvPr id="479" name="【市民会館】&#10;一人当たり面積該当値テキスト"/>
        <xdr:cNvSpPr txBox="1"/>
      </xdr:nvSpPr>
      <xdr:spPr>
        <a:xfrm>
          <a:off x="10515600" y="178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120106</xdr:rowOff>
    </xdr:from>
    <xdr:to>
      <xdr:col>50</xdr:col>
      <xdr:colOff>165100</xdr:colOff>
      <xdr:row>105</xdr:row>
      <xdr:rowOff>50256</xdr:rowOff>
    </xdr:to>
    <xdr:sp macro="" textlink="">
      <xdr:nvSpPr>
        <xdr:cNvPr id="480" name="楕円 479"/>
        <xdr:cNvSpPr/>
      </xdr:nvSpPr>
      <xdr:spPr>
        <a:xfrm>
          <a:off x="9588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170906</xdr:rowOff>
    </xdr:from>
    <xdr:to>
      <xdr:col>55</xdr:col>
      <xdr:colOff>0</xdr:colOff>
      <xdr:row>105</xdr:row>
      <xdr:rowOff>2721</xdr:rowOff>
    </xdr:to>
    <xdr:cxnSp macro="">
      <xdr:nvCxnSpPr>
        <xdr:cNvPr id="481" name="直線コネクタ 480"/>
        <xdr:cNvCxnSpPr/>
      </xdr:nvCxnSpPr>
      <xdr:spPr>
        <a:xfrm>
          <a:off x="9639300" y="180017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82" name="楕円 481"/>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104</xdr:row>
      <xdr:rowOff>170906</xdr:rowOff>
    </xdr:to>
    <xdr:cxnSp macro="">
      <xdr:nvCxnSpPr>
        <xdr:cNvPr id="483" name="直線コネクタ 482"/>
        <xdr:cNvCxnSpPr/>
      </xdr:nvCxnSpPr>
      <xdr:spPr>
        <a:xfrm>
          <a:off x="8750300" y="179984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110308</xdr:rowOff>
    </xdr:from>
    <xdr:to>
      <xdr:col>41</xdr:col>
      <xdr:colOff>101600</xdr:colOff>
      <xdr:row>105</xdr:row>
      <xdr:rowOff>40458</xdr:rowOff>
    </xdr:to>
    <xdr:sp macro="" textlink="">
      <xdr:nvSpPr>
        <xdr:cNvPr id="484" name="楕円 483"/>
        <xdr:cNvSpPr/>
      </xdr:nvSpPr>
      <xdr:spPr>
        <a:xfrm>
          <a:off x="781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161108</xdr:rowOff>
    </xdr:from>
    <xdr:to>
      <xdr:col>45</xdr:col>
      <xdr:colOff>177800</xdr:colOff>
      <xdr:row>104</xdr:row>
      <xdr:rowOff>167639</xdr:rowOff>
    </xdr:to>
    <xdr:cxnSp macro="">
      <xdr:nvCxnSpPr>
        <xdr:cNvPr id="485" name="直線コネクタ 484"/>
        <xdr:cNvCxnSpPr/>
      </xdr:nvCxnSpPr>
      <xdr:spPr>
        <a:xfrm>
          <a:off x="7861300" y="179919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107043</xdr:rowOff>
    </xdr:from>
    <xdr:to>
      <xdr:col>36</xdr:col>
      <xdr:colOff>165100</xdr:colOff>
      <xdr:row>105</xdr:row>
      <xdr:rowOff>37193</xdr:rowOff>
    </xdr:to>
    <xdr:sp macro="" textlink="">
      <xdr:nvSpPr>
        <xdr:cNvPr id="486" name="楕円 485"/>
        <xdr:cNvSpPr/>
      </xdr:nvSpPr>
      <xdr:spPr>
        <a:xfrm>
          <a:off x="692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157843</xdr:rowOff>
    </xdr:from>
    <xdr:to>
      <xdr:col>41</xdr:col>
      <xdr:colOff>50800</xdr:colOff>
      <xdr:row>104</xdr:row>
      <xdr:rowOff>161108</xdr:rowOff>
    </xdr:to>
    <xdr:cxnSp macro="">
      <xdr:nvCxnSpPr>
        <xdr:cNvPr id="487" name="直線コネクタ 486"/>
        <xdr:cNvCxnSpPr/>
      </xdr:nvCxnSpPr>
      <xdr:spPr>
        <a:xfrm>
          <a:off x="6972300" y="179886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66783</xdr:rowOff>
    </xdr:from>
    <xdr:ext cx="469744" cy="259045"/>
    <xdr:sp macro="" textlink="">
      <xdr:nvSpPr>
        <xdr:cNvPr id="492" name="n_1mainValue【市民会館】&#10;一人当たり面積"/>
        <xdr:cNvSpPr txBox="1"/>
      </xdr:nvSpPr>
      <xdr:spPr>
        <a:xfrm>
          <a:off x="9391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93" name="n_2mainValue【市民会館】&#10;一人当たり面積"/>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56985</xdr:rowOff>
    </xdr:from>
    <xdr:ext cx="469744" cy="259045"/>
    <xdr:sp macro="" textlink="">
      <xdr:nvSpPr>
        <xdr:cNvPr id="494" name="n_3mainValue【市民会館】&#10;一人当たり面積"/>
        <xdr:cNvSpPr txBox="1"/>
      </xdr:nvSpPr>
      <xdr:spPr>
        <a:xfrm>
          <a:off x="76264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53720</xdr:rowOff>
    </xdr:from>
    <xdr:ext cx="469744" cy="259045"/>
    <xdr:sp macro="" textlink="">
      <xdr:nvSpPr>
        <xdr:cNvPr id="495" name="n_4mainValue【市民会館】&#10;一人当たり面積"/>
        <xdr:cNvSpPr txBox="1"/>
      </xdr:nvSpPr>
      <xdr:spPr>
        <a:xfrm>
          <a:off x="6737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37" name="直線コネクタ 536"/>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9" name="直線コネクタ 5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40"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41" name="直線コネクタ 54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542"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43" name="フローチャート: 判断 542"/>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44" name="フローチャート: 判断 543"/>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5" name="フローチャート: 判断 544"/>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6" name="フローチャート: 判断 545"/>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47" name="フローチャート: 判断 546"/>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159838</xdr:rowOff>
    </xdr:from>
    <xdr:to>
      <xdr:col>85</xdr:col>
      <xdr:colOff>177800</xdr:colOff>
      <xdr:row>59</xdr:row>
      <xdr:rowOff>89988</xdr:rowOff>
    </xdr:to>
    <xdr:sp macro="" textlink="">
      <xdr:nvSpPr>
        <xdr:cNvPr id="553" name="楕円 552"/>
        <xdr:cNvSpPr/>
      </xdr:nvSpPr>
      <xdr:spPr>
        <a:xfrm>
          <a:off x="162687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11265</xdr:rowOff>
    </xdr:from>
    <xdr:ext cx="405111" cy="259045"/>
    <xdr:sp macro="" textlink="">
      <xdr:nvSpPr>
        <xdr:cNvPr id="554" name="【保健センター・保健所】&#10;有形固定資産減価償却率該当値テキスト"/>
        <xdr:cNvSpPr txBox="1"/>
      </xdr:nvSpPr>
      <xdr:spPr>
        <a:xfrm>
          <a:off x="16357600" y="995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55" name="楕円 554"/>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39188</xdr:rowOff>
    </xdr:from>
    <xdr:to>
      <xdr:col>85</xdr:col>
      <xdr:colOff>127000</xdr:colOff>
      <xdr:row>59</xdr:row>
      <xdr:rowOff>57150</xdr:rowOff>
    </xdr:to>
    <xdr:cxnSp macro="">
      <xdr:nvCxnSpPr>
        <xdr:cNvPr id="556" name="直線コネクタ 555"/>
        <xdr:cNvCxnSpPr/>
      </xdr:nvCxnSpPr>
      <xdr:spPr>
        <a:xfrm flipV="1">
          <a:off x="15481300" y="1015473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148409</xdr:rowOff>
    </xdr:from>
    <xdr:to>
      <xdr:col>76</xdr:col>
      <xdr:colOff>165100</xdr:colOff>
      <xdr:row>59</xdr:row>
      <xdr:rowOff>78559</xdr:rowOff>
    </xdr:to>
    <xdr:sp macro="" textlink="">
      <xdr:nvSpPr>
        <xdr:cNvPr id="557" name="楕円 556"/>
        <xdr:cNvSpPr/>
      </xdr:nvSpPr>
      <xdr:spPr>
        <a:xfrm>
          <a:off x="14541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59</xdr:row>
      <xdr:rowOff>57150</xdr:rowOff>
    </xdr:to>
    <xdr:cxnSp macro="">
      <xdr:nvCxnSpPr>
        <xdr:cNvPr id="558" name="直線コネクタ 557"/>
        <xdr:cNvCxnSpPr/>
      </xdr:nvCxnSpPr>
      <xdr:spPr>
        <a:xfrm>
          <a:off x="14592300" y="101433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122283</xdr:rowOff>
    </xdr:from>
    <xdr:to>
      <xdr:col>72</xdr:col>
      <xdr:colOff>38100</xdr:colOff>
      <xdr:row>59</xdr:row>
      <xdr:rowOff>52433</xdr:rowOff>
    </xdr:to>
    <xdr:sp macro="" textlink="">
      <xdr:nvSpPr>
        <xdr:cNvPr id="559" name="楕円 558"/>
        <xdr:cNvSpPr/>
      </xdr:nvSpPr>
      <xdr:spPr>
        <a:xfrm>
          <a:off x="13652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59</xdr:row>
      <xdr:rowOff>27759</xdr:rowOff>
    </xdr:to>
    <xdr:cxnSp macro="">
      <xdr:nvCxnSpPr>
        <xdr:cNvPr id="560" name="直線コネクタ 559"/>
        <xdr:cNvCxnSpPr/>
      </xdr:nvCxnSpPr>
      <xdr:spPr>
        <a:xfrm>
          <a:off x="13703300" y="101171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99423</xdr:rowOff>
    </xdr:from>
    <xdr:to>
      <xdr:col>67</xdr:col>
      <xdr:colOff>101600</xdr:colOff>
      <xdr:row>59</xdr:row>
      <xdr:rowOff>29573</xdr:rowOff>
    </xdr:to>
    <xdr:sp macro="" textlink="">
      <xdr:nvSpPr>
        <xdr:cNvPr id="561" name="楕円 560"/>
        <xdr:cNvSpPr/>
      </xdr:nvSpPr>
      <xdr:spPr>
        <a:xfrm>
          <a:off x="12763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150223</xdr:rowOff>
    </xdr:from>
    <xdr:to>
      <xdr:col>71</xdr:col>
      <xdr:colOff>177800</xdr:colOff>
      <xdr:row>59</xdr:row>
      <xdr:rowOff>1633</xdr:rowOff>
    </xdr:to>
    <xdr:cxnSp macro="">
      <xdr:nvCxnSpPr>
        <xdr:cNvPr id="562" name="直線コネクタ 561"/>
        <xdr:cNvCxnSpPr/>
      </xdr:nvCxnSpPr>
      <xdr:spPr>
        <a:xfrm>
          <a:off x="12814300" y="100943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563"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64"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65"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566"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67" name="n_1mainValue【保健センター・保健所】&#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95086</xdr:rowOff>
    </xdr:from>
    <xdr:ext cx="405111" cy="259045"/>
    <xdr:sp macro="" textlink="">
      <xdr:nvSpPr>
        <xdr:cNvPr id="568" name="n_2mainValue【保健センター・保健所】&#10;有形固定資産減価償却率"/>
        <xdr:cNvSpPr txBox="1"/>
      </xdr:nvSpPr>
      <xdr:spPr>
        <a:xfrm>
          <a:off x="14389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68960</xdr:rowOff>
    </xdr:from>
    <xdr:ext cx="405111" cy="259045"/>
    <xdr:sp macro="" textlink="">
      <xdr:nvSpPr>
        <xdr:cNvPr id="569" name="n_3mainValue【保健センター・保健所】&#10;有形固定資産減価償却率"/>
        <xdr:cNvSpPr txBox="1"/>
      </xdr:nvSpPr>
      <xdr:spPr>
        <a:xfrm>
          <a:off x="13500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570" name="n_4mainValue【保健センター・保健所】&#10;有形固定資産減価償却率"/>
        <xdr:cNvSpPr txBox="1"/>
      </xdr:nvSpPr>
      <xdr:spPr>
        <a:xfrm>
          <a:off x="12611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94" name="直線コネクタ 593"/>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6" name="直線コネクタ 59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7"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8" name="直線コネクタ 59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99"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0" name="フローチャート: 判断 59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01" name="フローチャート: 判断 600"/>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02" name="フローチャート: 判断 601"/>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03" name="フローチャート: 判断 602"/>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04" name="フローチャート: 判断 603"/>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69850</xdr:rowOff>
    </xdr:from>
    <xdr:to>
      <xdr:col>116</xdr:col>
      <xdr:colOff>114300</xdr:colOff>
      <xdr:row>62</xdr:row>
      <xdr:rowOff>0</xdr:rowOff>
    </xdr:to>
    <xdr:sp macro="" textlink="">
      <xdr:nvSpPr>
        <xdr:cNvPr id="610" name="楕円 609"/>
        <xdr:cNvSpPr/>
      </xdr:nvSpPr>
      <xdr:spPr>
        <a:xfrm>
          <a:off x="221107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48277</xdr:rowOff>
    </xdr:from>
    <xdr:ext cx="469744" cy="259045"/>
    <xdr:sp macro="" textlink="">
      <xdr:nvSpPr>
        <xdr:cNvPr id="611" name="【保健センター・保健所】&#10;一人当たり面積該当値テキスト"/>
        <xdr:cNvSpPr txBox="1"/>
      </xdr:nvSpPr>
      <xdr:spPr>
        <a:xfrm>
          <a:off x="221996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69850</xdr:rowOff>
    </xdr:from>
    <xdr:to>
      <xdr:col>112</xdr:col>
      <xdr:colOff>38100</xdr:colOff>
      <xdr:row>62</xdr:row>
      <xdr:rowOff>0</xdr:rowOff>
    </xdr:to>
    <xdr:sp macro="" textlink="">
      <xdr:nvSpPr>
        <xdr:cNvPr id="612" name="楕円 611"/>
        <xdr:cNvSpPr/>
      </xdr:nvSpPr>
      <xdr:spPr>
        <a:xfrm>
          <a:off x="21272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120650</xdr:rowOff>
    </xdr:from>
    <xdr:to>
      <xdr:col>116</xdr:col>
      <xdr:colOff>63500</xdr:colOff>
      <xdr:row>61</xdr:row>
      <xdr:rowOff>120650</xdr:rowOff>
    </xdr:to>
    <xdr:cxnSp macro="">
      <xdr:nvCxnSpPr>
        <xdr:cNvPr id="613" name="直線コネクタ 612"/>
        <xdr:cNvCxnSpPr/>
      </xdr:nvCxnSpPr>
      <xdr:spPr>
        <a:xfrm>
          <a:off x="21323300" y="1057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69850</xdr:rowOff>
    </xdr:from>
    <xdr:to>
      <xdr:col>107</xdr:col>
      <xdr:colOff>101600</xdr:colOff>
      <xdr:row>62</xdr:row>
      <xdr:rowOff>0</xdr:rowOff>
    </xdr:to>
    <xdr:sp macro="" textlink="">
      <xdr:nvSpPr>
        <xdr:cNvPr id="614" name="楕円 613"/>
        <xdr:cNvSpPr/>
      </xdr:nvSpPr>
      <xdr:spPr>
        <a:xfrm>
          <a:off x="20383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120650</xdr:rowOff>
    </xdr:from>
    <xdr:to>
      <xdr:col>111</xdr:col>
      <xdr:colOff>177800</xdr:colOff>
      <xdr:row>61</xdr:row>
      <xdr:rowOff>120650</xdr:rowOff>
    </xdr:to>
    <xdr:cxnSp macro="">
      <xdr:nvCxnSpPr>
        <xdr:cNvPr id="615" name="直線コネクタ 614"/>
        <xdr:cNvCxnSpPr/>
      </xdr:nvCxnSpPr>
      <xdr:spPr>
        <a:xfrm>
          <a:off x="20434300" y="1057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69850</xdr:rowOff>
    </xdr:from>
    <xdr:to>
      <xdr:col>102</xdr:col>
      <xdr:colOff>165100</xdr:colOff>
      <xdr:row>62</xdr:row>
      <xdr:rowOff>0</xdr:rowOff>
    </xdr:to>
    <xdr:sp macro="" textlink="">
      <xdr:nvSpPr>
        <xdr:cNvPr id="616" name="楕円 615"/>
        <xdr:cNvSpPr/>
      </xdr:nvSpPr>
      <xdr:spPr>
        <a:xfrm>
          <a:off x="19494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120650</xdr:rowOff>
    </xdr:from>
    <xdr:to>
      <xdr:col>107</xdr:col>
      <xdr:colOff>50800</xdr:colOff>
      <xdr:row>61</xdr:row>
      <xdr:rowOff>120650</xdr:rowOff>
    </xdr:to>
    <xdr:cxnSp macro="">
      <xdr:nvCxnSpPr>
        <xdr:cNvPr id="617" name="直線コネクタ 616"/>
        <xdr:cNvCxnSpPr/>
      </xdr:nvCxnSpPr>
      <xdr:spPr>
        <a:xfrm>
          <a:off x="19545300" y="1057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57150</xdr:rowOff>
    </xdr:from>
    <xdr:to>
      <xdr:col>98</xdr:col>
      <xdr:colOff>38100</xdr:colOff>
      <xdr:row>61</xdr:row>
      <xdr:rowOff>158750</xdr:rowOff>
    </xdr:to>
    <xdr:sp macro="" textlink="">
      <xdr:nvSpPr>
        <xdr:cNvPr id="618" name="楕円 617"/>
        <xdr:cNvSpPr/>
      </xdr:nvSpPr>
      <xdr:spPr>
        <a:xfrm>
          <a:off x="18605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107950</xdr:rowOff>
    </xdr:from>
    <xdr:to>
      <xdr:col>102</xdr:col>
      <xdr:colOff>114300</xdr:colOff>
      <xdr:row>61</xdr:row>
      <xdr:rowOff>120650</xdr:rowOff>
    </xdr:to>
    <xdr:cxnSp macro="">
      <xdr:nvCxnSpPr>
        <xdr:cNvPr id="619" name="直線コネクタ 618"/>
        <xdr:cNvCxnSpPr/>
      </xdr:nvCxnSpPr>
      <xdr:spPr>
        <a:xfrm>
          <a:off x="18656300" y="1056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20"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21"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22"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23"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162577</xdr:rowOff>
    </xdr:from>
    <xdr:ext cx="469744" cy="259045"/>
    <xdr:sp macro="" textlink="">
      <xdr:nvSpPr>
        <xdr:cNvPr id="624" name="n_1mainValue【保健センター・保健所】&#10;一人当たり面積"/>
        <xdr:cNvSpPr txBox="1"/>
      </xdr:nvSpPr>
      <xdr:spPr>
        <a:xfrm>
          <a:off x="210757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625" name="n_2mainValue【保健センター・保健所】&#10;一人当たり面積"/>
        <xdr:cNvSpPr txBox="1"/>
      </xdr:nvSpPr>
      <xdr:spPr>
        <a:xfrm>
          <a:off x="20199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162577</xdr:rowOff>
    </xdr:from>
    <xdr:ext cx="469744" cy="259045"/>
    <xdr:sp macro="" textlink="">
      <xdr:nvSpPr>
        <xdr:cNvPr id="626" name="n_3mainValue【保健センター・保健所】&#10;一人当たり面積"/>
        <xdr:cNvSpPr txBox="1"/>
      </xdr:nvSpPr>
      <xdr:spPr>
        <a:xfrm>
          <a:off x="19310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149877</xdr:rowOff>
    </xdr:from>
    <xdr:ext cx="469744" cy="259045"/>
    <xdr:sp macro="" textlink="">
      <xdr:nvSpPr>
        <xdr:cNvPr id="627" name="n_4mainValue【保健センター・保健所】&#10;一人当たり面積"/>
        <xdr:cNvSpPr txBox="1"/>
      </xdr:nvSpPr>
      <xdr:spPr>
        <a:xfrm>
          <a:off x="184214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53" name="直線コネクタ 652"/>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54"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55" name="直線コネクタ 654"/>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6"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7" name="直線コネクタ 65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658"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59" name="フローチャート: 判断 658"/>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60" name="フローチャート: 判断 659"/>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61" name="フローチャート: 判断 660"/>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62" name="フローチャート: 判断 661"/>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63" name="フローチャート: 判断 662"/>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70576</xdr:rowOff>
    </xdr:from>
    <xdr:to>
      <xdr:col>85</xdr:col>
      <xdr:colOff>177800</xdr:colOff>
      <xdr:row>81</xdr:row>
      <xdr:rowOff>726</xdr:rowOff>
    </xdr:to>
    <xdr:sp macro="" textlink="">
      <xdr:nvSpPr>
        <xdr:cNvPr id="669" name="楕円 668"/>
        <xdr:cNvSpPr/>
      </xdr:nvSpPr>
      <xdr:spPr>
        <a:xfrm>
          <a:off x="162687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93453</xdr:rowOff>
    </xdr:from>
    <xdr:ext cx="405111" cy="259045"/>
    <xdr:sp macro="" textlink="">
      <xdr:nvSpPr>
        <xdr:cNvPr id="670" name="【消防施設】&#10;有形固定資産減価償却率該当値テキスト"/>
        <xdr:cNvSpPr txBox="1"/>
      </xdr:nvSpPr>
      <xdr:spPr>
        <a:xfrm>
          <a:off x="16357600" y="136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26488</xdr:rowOff>
    </xdr:from>
    <xdr:to>
      <xdr:col>81</xdr:col>
      <xdr:colOff>101600</xdr:colOff>
      <xdr:row>80</xdr:row>
      <xdr:rowOff>128088</xdr:rowOff>
    </xdr:to>
    <xdr:sp macro="" textlink="">
      <xdr:nvSpPr>
        <xdr:cNvPr id="671" name="楕円 670"/>
        <xdr:cNvSpPr/>
      </xdr:nvSpPr>
      <xdr:spPr>
        <a:xfrm>
          <a:off x="15430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77288</xdr:rowOff>
    </xdr:from>
    <xdr:to>
      <xdr:col>85</xdr:col>
      <xdr:colOff>127000</xdr:colOff>
      <xdr:row>80</xdr:row>
      <xdr:rowOff>121376</xdr:rowOff>
    </xdr:to>
    <xdr:cxnSp macro="">
      <xdr:nvCxnSpPr>
        <xdr:cNvPr id="672" name="直線コネクタ 671"/>
        <xdr:cNvCxnSpPr/>
      </xdr:nvCxnSpPr>
      <xdr:spPr>
        <a:xfrm>
          <a:off x="15481300" y="1379328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xdr:rowOff>
    </xdr:from>
    <xdr:to>
      <xdr:col>76</xdr:col>
      <xdr:colOff>165100</xdr:colOff>
      <xdr:row>80</xdr:row>
      <xdr:rowOff>108494</xdr:rowOff>
    </xdr:to>
    <xdr:sp macro="" textlink="">
      <xdr:nvSpPr>
        <xdr:cNvPr id="673" name="楕円 672"/>
        <xdr:cNvSpPr/>
      </xdr:nvSpPr>
      <xdr:spPr>
        <a:xfrm>
          <a:off x="14541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57694</xdr:rowOff>
    </xdr:from>
    <xdr:to>
      <xdr:col>81</xdr:col>
      <xdr:colOff>50800</xdr:colOff>
      <xdr:row>80</xdr:row>
      <xdr:rowOff>77288</xdr:rowOff>
    </xdr:to>
    <xdr:cxnSp macro="">
      <xdr:nvCxnSpPr>
        <xdr:cNvPr id="674" name="直線コネクタ 673"/>
        <xdr:cNvCxnSpPr/>
      </xdr:nvCxnSpPr>
      <xdr:spPr>
        <a:xfrm>
          <a:off x="14592300" y="137736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132624</xdr:rowOff>
    </xdr:from>
    <xdr:to>
      <xdr:col>72</xdr:col>
      <xdr:colOff>38100</xdr:colOff>
      <xdr:row>80</xdr:row>
      <xdr:rowOff>62774</xdr:rowOff>
    </xdr:to>
    <xdr:sp macro="" textlink="">
      <xdr:nvSpPr>
        <xdr:cNvPr id="675" name="楕円 674"/>
        <xdr:cNvSpPr/>
      </xdr:nvSpPr>
      <xdr:spPr>
        <a:xfrm>
          <a:off x="13652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xdr:rowOff>
    </xdr:from>
    <xdr:to>
      <xdr:col>76</xdr:col>
      <xdr:colOff>114300</xdr:colOff>
      <xdr:row>80</xdr:row>
      <xdr:rowOff>57694</xdr:rowOff>
    </xdr:to>
    <xdr:cxnSp macro="">
      <xdr:nvCxnSpPr>
        <xdr:cNvPr id="676" name="直線コネクタ 675"/>
        <xdr:cNvCxnSpPr/>
      </xdr:nvCxnSpPr>
      <xdr:spPr>
        <a:xfrm>
          <a:off x="13703300" y="137279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106499</xdr:rowOff>
    </xdr:from>
    <xdr:to>
      <xdr:col>67</xdr:col>
      <xdr:colOff>101600</xdr:colOff>
      <xdr:row>80</xdr:row>
      <xdr:rowOff>36649</xdr:rowOff>
    </xdr:to>
    <xdr:sp macro="" textlink="">
      <xdr:nvSpPr>
        <xdr:cNvPr id="677" name="楕円 676"/>
        <xdr:cNvSpPr/>
      </xdr:nvSpPr>
      <xdr:spPr>
        <a:xfrm>
          <a:off x="12763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157299</xdr:rowOff>
    </xdr:from>
    <xdr:to>
      <xdr:col>71</xdr:col>
      <xdr:colOff>177800</xdr:colOff>
      <xdr:row>80</xdr:row>
      <xdr:rowOff>11974</xdr:rowOff>
    </xdr:to>
    <xdr:cxnSp macro="">
      <xdr:nvCxnSpPr>
        <xdr:cNvPr id="678" name="直線コネクタ 677"/>
        <xdr:cNvCxnSpPr/>
      </xdr:nvCxnSpPr>
      <xdr:spPr>
        <a:xfrm>
          <a:off x="12814300" y="137018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679"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80"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81"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682"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144615</xdr:rowOff>
    </xdr:from>
    <xdr:ext cx="405111" cy="259045"/>
    <xdr:sp macro="" textlink="">
      <xdr:nvSpPr>
        <xdr:cNvPr id="683" name="n_1mainValue【消防施設】&#10;有形固定資産減価償却率"/>
        <xdr:cNvSpPr txBox="1"/>
      </xdr:nvSpPr>
      <xdr:spPr>
        <a:xfrm>
          <a:off x="152660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125021</xdr:rowOff>
    </xdr:from>
    <xdr:ext cx="405111" cy="259045"/>
    <xdr:sp macro="" textlink="">
      <xdr:nvSpPr>
        <xdr:cNvPr id="684" name="n_2mainValue【消防施設】&#10;有形固定資産減価償却率"/>
        <xdr:cNvSpPr txBox="1"/>
      </xdr:nvSpPr>
      <xdr:spPr>
        <a:xfrm>
          <a:off x="14389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79301</xdr:rowOff>
    </xdr:from>
    <xdr:ext cx="405111" cy="259045"/>
    <xdr:sp macro="" textlink="">
      <xdr:nvSpPr>
        <xdr:cNvPr id="685" name="n_3mainValue【消防施設】&#10;有形固定資産減価償却率"/>
        <xdr:cNvSpPr txBox="1"/>
      </xdr:nvSpPr>
      <xdr:spPr>
        <a:xfrm>
          <a:off x="135007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53176</xdr:rowOff>
    </xdr:from>
    <xdr:ext cx="405111" cy="259045"/>
    <xdr:sp macro="" textlink="">
      <xdr:nvSpPr>
        <xdr:cNvPr id="686" name="n_4mainValue【消防施設】&#10;有形固定資産減価償却率"/>
        <xdr:cNvSpPr txBox="1"/>
      </xdr:nvSpPr>
      <xdr:spPr>
        <a:xfrm>
          <a:off x="126117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08" name="直線コネクタ 707"/>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9"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0" name="直線コネクタ 70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11"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12" name="直線コネクタ 711"/>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13"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14" name="フローチャート: 判断 713"/>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15" name="フローチャート: 判断 714"/>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16" name="フローチャート: 判断 71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7" name="フローチャート: 判断 716"/>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8" name="フローチャート: 判断 717"/>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724" name="楕円 723"/>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146321</xdr:rowOff>
    </xdr:from>
    <xdr:ext cx="469744" cy="259045"/>
    <xdr:sp macro="" textlink="">
      <xdr:nvSpPr>
        <xdr:cNvPr id="725" name="【消防施設】&#10;一人当たり面積該当値テキスト"/>
        <xdr:cNvSpPr txBox="1"/>
      </xdr:nvSpPr>
      <xdr:spPr>
        <a:xfrm>
          <a:off x="22199600"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726" name="楕円 725"/>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47244</xdr:rowOff>
    </xdr:to>
    <xdr:cxnSp macro="">
      <xdr:nvCxnSpPr>
        <xdr:cNvPr id="727" name="直線コネクタ 726"/>
        <xdr:cNvCxnSpPr/>
      </xdr:nvCxnSpPr>
      <xdr:spPr>
        <a:xfrm>
          <a:off x="21323300" y="14444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28" name="楕円 727"/>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42672</xdr:rowOff>
    </xdr:to>
    <xdr:cxnSp macro="">
      <xdr:nvCxnSpPr>
        <xdr:cNvPr id="729" name="直線コネクタ 728"/>
        <xdr:cNvCxnSpPr/>
      </xdr:nvCxnSpPr>
      <xdr:spPr>
        <a:xfrm>
          <a:off x="20434300" y="1443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30" name="楕円 729"/>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731" name="直線コネクタ 730"/>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32" name="楕円 731"/>
        <xdr:cNvSpPr/>
      </xdr:nvSpPr>
      <xdr:spPr>
        <a:xfrm>
          <a:off x="18605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47244</xdr:rowOff>
    </xdr:to>
    <xdr:cxnSp macro="">
      <xdr:nvCxnSpPr>
        <xdr:cNvPr id="733" name="直線コネクタ 732"/>
        <xdr:cNvCxnSpPr/>
      </xdr:nvCxnSpPr>
      <xdr:spPr>
        <a:xfrm flipV="1">
          <a:off x="18656300" y="14439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34"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35"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6"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37"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84599</xdr:rowOff>
    </xdr:from>
    <xdr:ext cx="469744" cy="259045"/>
    <xdr:sp macro="" textlink="">
      <xdr:nvSpPr>
        <xdr:cNvPr id="738" name="n_1mainValue【消防施設】&#10;一人当たり面積"/>
        <xdr:cNvSpPr txBox="1"/>
      </xdr:nvSpPr>
      <xdr:spPr>
        <a:xfrm>
          <a:off x="21075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9"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40" name="n_3main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741" name="n_4main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7" name="直線コネクタ 766"/>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0"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1" name="直線コネクタ 77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7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3" name="フローチャート: 判断 77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4" name="フローチャート: 判断 773"/>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75" name="フローチャート: 判断 774"/>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76" name="フローチャート: 判断 775"/>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7" name="フローチャート: 判断 776"/>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160927</xdr:rowOff>
    </xdr:from>
    <xdr:to>
      <xdr:col>85</xdr:col>
      <xdr:colOff>177800</xdr:colOff>
      <xdr:row>108</xdr:row>
      <xdr:rowOff>91077</xdr:rowOff>
    </xdr:to>
    <xdr:sp macro="" textlink="">
      <xdr:nvSpPr>
        <xdr:cNvPr id="783" name="楕円 782"/>
        <xdr:cNvSpPr/>
      </xdr:nvSpPr>
      <xdr:spPr>
        <a:xfrm>
          <a:off x="16268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139354</xdr:rowOff>
    </xdr:from>
    <xdr:ext cx="405111" cy="259045"/>
    <xdr:sp macro="" textlink="">
      <xdr:nvSpPr>
        <xdr:cNvPr id="784" name="【庁舎】&#10;有形固定資産減価償却率該当値テキスト"/>
        <xdr:cNvSpPr txBox="1"/>
      </xdr:nvSpPr>
      <xdr:spPr>
        <a:xfrm>
          <a:off x="16357600"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159294</xdr:rowOff>
    </xdr:from>
    <xdr:to>
      <xdr:col>81</xdr:col>
      <xdr:colOff>101600</xdr:colOff>
      <xdr:row>108</xdr:row>
      <xdr:rowOff>89444</xdr:rowOff>
    </xdr:to>
    <xdr:sp macro="" textlink="">
      <xdr:nvSpPr>
        <xdr:cNvPr id="785" name="楕円 784"/>
        <xdr:cNvSpPr/>
      </xdr:nvSpPr>
      <xdr:spPr>
        <a:xfrm>
          <a:off x="15430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38644</xdr:rowOff>
    </xdr:from>
    <xdr:to>
      <xdr:col>85</xdr:col>
      <xdr:colOff>127000</xdr:colOff>
      <xdr:row>108</xdr:row>
      <xdr:rowOff>40277</xdr:rowOff>
    </xdr:to>
    <xdr:cxnSp macro="">
      <xdr:nvCxnSpPr>
        <xdr:cNvPr id="786" name="直線コネクタ 785"/>
        <xdr:cNvCxnSpPr/>
      </xdr:nvCxnSpPr>
      <xdr:spPr>
        <a:xfrm>
          <a:off x="15481300" y="1855524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151130</xdr:rowOff>
    </xdr:from>
    <xdr:to>
      <xdr:col>76</xdr:col>
      <xdr:colOff>165100</xdr:colOff>
      <xdr:row>108</xdr:row>
      <xdr:rowOff>81280</xdr:rowOff>
    </xdr:to>
    <xdr:sp macro="" textlink="">
      <xdr:nvSpPr>
        <xdr:cNvPr id="787" name="楕円 786"/>
        <xdr:cNvSpPr/>
      </xdr:nvSpPr>
      <xdr:spPr>
        <a:xfrm>
          <a:off x="1454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30480</xdr:rowOff>
    </xdr:from>
    <xdr:to>
      <xdr:col>81</xdr:col>
      <xdr:colOff>50800</xdr:colOff>
      <xdr:row>108</xdr:row>
      <xdr:rowOff>38644</xdr:rowOff>
    </xdr:to>
    <xdr:cxnSp macro="">
      <xdr:nvCxnSpPr>
        <xdr:cNvPr id="788" name="直線コネクタ 787"/>
        <xdr:cNvCxnSpPr/>
      </xdr:nvCxnSpPr>
      <xdr:spPr>
        <a:xfrm>
          <a:off x="14592300" y="185470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147864</xdr:rowOff>
    </xdr:from>
    <xdr:to>
      <xdr:col>72</xdr:col>
      <xdr:colOff>38100</xdr:colOff>
      <xdr:row>108</xdr:row>
      <xdr:rowOff>78014</xdr:rowOff>
    </xdr:to>
    <xdr:sp macro="" textlink="">
      <xdr:nvSpPr>
        <xdr:cNvPr id="789" name="楕円 788"/>
        <xdr:cNvSpPr/>
      </xdr:nvSpPr>
      <xdr:spPr>
        <a:xfrm>
          <a:off x="1365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27214</xdr:rowOff>
    </xdr:from>
    <xdr:to>
      <xdr:col>76</xdr:col>
      <xdr:colOff>114300</xdr:colOff>
      <xdr:row>108</xdr:row>
      <xdr:rowOff>30480</xdr:rowOff>
    </xdr:to>
    <xdr:cxnSp macro="">
      <xdr:nvCxnSpPr>
        <xdr:cNvPr id="790" name="直線コネクタ 789"/>
        <xdr:cNvCxnSpPr/>
      </xdr:nvCxnSpPr>
      <xdr:spPr>
        <a:xfrm>
          <a:off x="13703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138068</xdr:rowOff>
    </xdr:from>
    <xdr:to>
      <xdr:col>67</xdr:col>
      <xdr:colOff>101600</xdr:colOff>
      <xdr:row>108</xdr:row>
      <xdr:rowOff>68218</xdr:rowOff>
    </xdr:to>
    <xdr:sp macro="" textlink="">
      <xdr:nvSpPr>
        <xdr:cNvPr id="791" name="楕円 790"/>
        <xdr:cNvSpPr/>
      </xdr:nvSpPr>
      <xdr:spPr>
        <a:xfrm>
          <a:off x="1276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17418</xdr:rowOff>
    </xdr:from>
    <xdr:to>
      <xdr:col>71</xdr:col>
      <xdr:colOff>177800</xdr:colOff>
      <xdr:row>108</xdr:row>
      <xdr:rowOff>27214</xdr:rowOff>
    </xdr:to>
    <xdr:cxnSp macro="">
      <xdr:nvCxnSpPr>
        <xdr:cNvPr id="792" name="直線コネクタ 791"/>
        <xdr:cNvCxnSpPr/>
      </xdr:nvCxnSpPr>
      <xdr:spPr>
        <a:xfrm>
          <a:off x="12814300" y="185340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3"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794"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95"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6"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80571</xdr:rowOff>
    </xdr:from>
    <xdr:ext cx="405111" cy="259045"/>
    <xdr:sp macro="" textlink="">
      <xdr:nvSpPr>
        <xdr:cNvPr id="797" name="n_1mainValue【庁舎】&#10;有形固定資産減価償却率"/>
        <xdr:cNvSpPr txBox="1"/>
      </xdr:nvSpPr>
      <xdr:spPr>
        <a:xfrm>
          <a:off x="152660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72407</xdr:rowOff>
    </xdr:from>
    <xdr:ext cx="405111" cy="259045"/>
    <xdr:sp macro="" textlink="">
      <xdr:nvSpPr>
        <xdr:cNvPr id="798" name="n_2mainValue【庁舎】&#10;有形固定資産減価償却率"/>
        <xdr:cNvSpPr txBox="1"/>
      </xdr:nvSpPr>
      <xdr:spPr>
        <a:xfrm>
          <a:off x="14389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69141</xdr:rowOff>
    </xdr:from>
    <xdr:ext cx="405111" cy="259045"/>
    <xdr:sp macro="" textlink="">
      <xdr:nvSpPr>
        <xdr:cNvPr id="799" name="n_3mainValue【庁舎】&#10;有形固定資産減価償却率"/>
        <xdr:cNvSpPr txBox="1"/>
      </xdr:nvSpPr>
      <xdr:spPr>
        <a:xfrm>
          <a:off x="13500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59345</xdr:rowOff>
    </xdr:from>
    <xdr:ext cx="405111" cy="259045"/>
    <xdr:sp macro="" textlink="">
      <xdr:nvSpPr>
        <xdr:cNvPr id="800" name="n_4mainValue【庁舎】&#10;有形固定資産減価償却率"/>
        <xdr:cNvSpPr txBox="1"/>
      </xdr:nvSpPr>
      <xdr:spPr>
        <a:xfrm>
          <a:off x="12611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1" name="テキスト ボックス 8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27" name="直線コネクタ 826"/>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28"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29" name="直線コネクタ 828"/>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30"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31" name="直線コネクタ 830"/>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32"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3" name="フローチャート: 判断 832"/>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34" name="フローチャート: 判断 833"/>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35" name="フローチャート: 判断 834"/>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6" name="フローチャート: 判断 835"/>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7" name="フローチャート: 判断 836"/>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69487</xdr:rowOff>
    </xdr:from>
    <xdr:to>
      <xdr:col>116</xdr:col>
      <xdr:colOff>114300</xdr:colOff>
      <xdr:row>107</xdr:row>
      <xdr:rowOff>171087</xdr:rowOff>
    </xdr:to>
    <xdr:sp macro="" textlink="">
      <xdr:nvSpPr>
        <xdr:cNvPr id="843" name="楕円 842"/>
        <xdr:cNvSpPr/>
      </xdr:nvSpPr>
      <xdr:spPr>
        <a:xfrm>
          <a:off x="22110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47914</xdr:rowOff>
    </xdr:from>
    <xdr:ext cx="469744" cy="259045"/>
    <xdr:sp macro="" textlink="">
      <xdr:nvSpPr>
        <xdr:cNvPr id="844" name="【庁舎】&#10;一人当たり面積該当値テキスト"/>
        <xdr:cNvSpPr txBox="1"/>
      </xdr:nvSpPr>
      <xdr:spPr>
        <a:xfrm>
          <a:off x="22199600"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66221</xdr:rowOff>
    </xdr:from>
    <xdr:to>
      <xdr:col>112</xdr:col>
      <xdr:colOff>38100</xdr:colOff>
      <xdr:row>107</xdr:row>
      <xdr:rowOff>167821</xdr:rowOff>
    </xdr:to>
    <xdr:sp macro="" textlink="">
      <xdr:nvSpPr>
        <xdr:cNvPr id="845" name="楕円 844"/>
        <xdr:cNvSpPr/>
      </xdr:nvSpPr>
      <xdr:spPr>
        <a:xfrm>
          <a:off x="2127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117021</xdr:rowOff>
    </xdr:from>
    <xdr:to>
      <xdr:col>116</xdr:col>
      <xdr:colOff>63500</xdr:colOff>
      <xdr:row>107</xdr:row>
      <xdr:rowOff>120287</xdr:rowOff>
    </xdr:to>
    <xdr:cxnSp macro="">
      <xdr:nvCxnSpPr>
        <xdr:cNvPr id="846" name="直線コネクタ 845"/>
        <xdr:cNvCxnSpPr/>
      </xdr:nvCxnSpPr>
      <xdr:spPr>
        <a:xfrm>
          <a:off x="21323300" y="184621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47" name="楕円 846"/>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117021</xdr:rowOff>
    </xdr:to>
    <xdr:cxnSp macro="">
      <xdr:nvCxnSpPr>
        <xdr:cNvPr id="848" name="直線コネクタ 847"/>
        <xdr:cNvCxnSpPr/>
      </xdr:nvCxnSpPr>
      <xdr:spPr>
        <a:xfrm>
          <a:off x="20434300" y="184556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56424</xdr:rowOff>
    </xdr:from>
    <xdr:to>
      <xdr:col>102</xdr:col>
      <xdr:colOff>165100</xdr:colOff>
      <xdr:row>107</xdr:row>
      <xdr:rowOff>158024</xdr:rowOff>
    </xdr:to>
    <xdr:sp macro="" textlink="">
      <xdr:nvSpPr>
        <xdr:cNvPr id="849" name="楕円 848"/>
        <xdr:cNvSpPr/>
      </xdr:nvSpPr>
      <xdr:spPr>
        <a:xfrm>
          <a:off x="19494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107224</xdr:rowOff>
    </xdr:from>
    <xdr:to>
      <xdr:col>107</xdr:col>
      <xdr:colOff>50800</xdr:colOff>
      <xdr:row>107</xdr:row>
      <xdr:rowOff>110489</xdr:rowOff>
    </xdr:to>
    <xdr:cxnSp macro="">
      <xdr:nvCxnSpPr>
        <xdr:cNvPr id="850" name="直線コネクタ 849"/>
        <xdr:cNvCxnSpPr/>
      </xdr:nvCxnSpPr>
      <xdr:spPr>
        <a:xfrm>
          <a:off x="19545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51" name="楕円 850"/>
        <xdr:cNvSpPr/>
      </xdr:nvSpPr>
      <xdr:spPr>
        <a:xfrm>
          <a:off x="18605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100693</xdr:rowOff>
    </xdr:from>
    <xdr:to>
      <xdr:col>102</xdr:col>
      <xdr:colOff>114300</xdr:colOff>
      <xdr:row>107</xdr:row>
      <xdr:rowOff>107224</xdr:rowOff>
    </xdr:to>
    <xdr:cxnSp macro="">
      <xdr:nvCxnSpPr>
        <xdr:cNvPr id="852" name="直線コネクタ 851"/>
        <xdr:cNvCxnSpPr/>
      </xdr:nvCxnSpPr>
      <xdr:spPr>
        <a:xfrm>
          <a:off x="18656300" y="184458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53"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54"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5"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6"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158948</xdr:rowOff>
    </xdr:from>
    <xdr:ext cx="469744" cy="259045"/>
    <xdr:sp macro="" textlink="">
      <xdr:nvSpPr>
        <xdr:cNvPr id="857" name="n_1mainValue【庁舎】&#10;一人当たり面積"/>
        <xdr:cNvSpPr txBox="1"/>
      </xdr:nvSpPr>
      <xdr:spPr>
        <a:xfrm>
          <a:off x="21075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58"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149151</xdr:rowOff>
    </xdr:from>
    <xdr:ext cx="469744" cy="259045"/>
    <xdr:sp macro="" textlink="">
      <xdr:nvSpPr>
        <xdr:cNvPr id="859" name="n_3mainValue【庁舎】&#10;一人当たり面積"/>
        <xdr:cNvSpPr txBox="1"/>
      </xdr:nvSpPr>
      <xdr:spPr>
        <a:xfrm>
          <a:off x="19310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60" name="n_4mainValue【庁舎】&#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体育館、福祉施設、庁舎において減価償却率が高くなっており、特に低くなっている施設は消防施設である。消防署は平成２０年建築であり、当市の公共施設の中では比較的新しい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庁舎についてはメインの建物で築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年近く、新しいものでも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年経過しており、減価償却率が高くなっている。全体的に改修の必要性のある箇所が多く、建て替えについて現在検討している。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市民会館に分類している総合センターについては築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年近いが、毎年部分的に改修を実施し計画的に維持管理を行っている。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55,325
52,934
28.19
25,861,859
24,713,259
749,330
11,401,481
11,772,339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前年度と同水準となっています。令和２年度は、分子である基準財政収入額、分母である基準財政需要額がともに増加し</a:t>
          </a:r>
          <a:r>
            <a:rPr lang="ja-JP" altLang="en-US" sz="1100" b="0">
              <a:solidFill>
                <a:schemeClr val="dk1"/>
              </a:solidFill>
              <a:effectLst/>
              <a:latin typeface="+mn-lt"/>
              <a:ea typeface="+mn-ea"/>
              <a:cs typeface="+mn-cs"/>
            </a:rPr>
            <a:t>ました。分母の伸びが大きかったため、</a:t>
          </a:r>
          <a:r>
            <a:rPr lang="ja-JP" altLang="ja-JP" sz="1100" b="0">
              <a:solidFill>
                <a:schemeClr val="dk1"/>
              </a:solidFill>
              <a:effectLst/>
              <a:latin typeface="+mn-lt"/>
              <a:ea typeface="+mn-ea"/>
              <a:cs typeface="+mn-cs"/>
            </a:rPr>
            <a:t>単年度では数値は減少しています。（</a:t>
          </a:r>
          <a:r>
            <a:rPr lang="en-US" altLang="ja-JP" sz="1100" b="0">
              <a:solidFill>
                <a:schemeClr val="dk1"/>
              </a:solidFill>
              <a:effectLst/>
              <a:latin typeface="+mn-lt"/>
              <a:ea typeface="+mn-ea"/>
              <a:cs typeface="+mn-cs"/>
            </a:rPr>
            <a:t>R01_0.785</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R02_0.775)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市第</a:t>
          </a:r>
          <a:r>
            <a:rPr lang="en-US" altLang="ja-JP" sz="1100" b="0">
              <a:solidFill>
                <a:schemeClr val="dk1"/>
              </a:solidFill>
              <a:effectLst/>
              <a:latin typeface="+mn-lt"/>
              <a:ea typeface="+mn-ea"/>
              <a:cs typeface="+mn-cs"/>
            </a:rPr>
            <a:t>2</a:t>
          </a:r>
          <a:r>
            <a:rPr lang="ja-JP" altLang="ja-JP" sz="1100" b="0">
              <a:solidFill>
                <a:schemeClr val="dk1"/>
              </a:solidFill>
              <a:effectLst/>
              <a:latin typeface="+mn-lt"/>
              <a:ea typeface="+mn-ea"/>
              <a:cs typeface="+mn-cs"/>
            </a:rPr>
            <a:t>次総合計画では計画最終年度（令和</a:t>
          </a:r>
          <a:r>
            <a:rPr lang="en-US" altLang="ja-JP" sz="1100" b="0">
              <a:solidFill>
                <a:schemeClr val="dk1"/>
              </a:solidFill>
              <a:effectLst/>
              <a:latin typeface="+mn-lt"/>
              <a:ea typeface="+mn-ea"/>
              <a:cs typeface="+mn-cs"/>
            </a:rPr>
            <a:t>7</a:t>
          </a:r>
          <a:r>
            <a:rPr lang="ja-JP" altLang="ja-JP" sz="1100" b="0">
              <a:solidFill>
                <a:schemeClr val="dk1"/>
              </a:solidFill>
              <a:effectLst/>
              <a:latin typeface="+mn-lt"/>
              <a:ea typeface="+mn-ea"/>
              <a:cs typeface="+mn-cs"/>
            </a:rPr>
            <a:t>年度）の目標値を</a:t>
          </a:r>
          <a:r>
            <a:rPr lang="en-US" altLang="ja-JP" sz="1100" b="0">
              <a:solidFill>
                <a:schemeClr val="dk1"/>
              </a:solidFill>
              <a:effectLst/>
              <a:latin typeface="+mn-lt"/>
              <a:ea typeface="+mn-ea"/>
              <a:cs typeface="+mn-cs"/>
            </a:rPr>
            <a:t>0.82</a:t>
          </a:r>
          <a:r>
            <a:rPr lang="ja-JP" altLang="ja-JP" sz="1100" b="0">
              <a:solidFill>
                <a:schemeClr val="dk1"/>
              </a:solidFill>
              <a:effectLst/>
              <a:latin typeface="+mn-lt"/>
              <a:ea typeface="+mn-ea"/>
              <a:cs typeface="+mn-cs"/>
            </a:rPr>
            <a:t>としており、引き続き財政基盤の強化に努めてまいります。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143228</xdr:rowOff>
    </xdr:to>
    <xdr:cxnSp macro="">
      <xdr:nvCxnSpPr>
        <xdr:cNvPr id="75" name="直線コネクタ 74"/>
        <xdr:cNvCxnSpPr/>
      </xdr:nvCxnSpPr>
      <xdr:spPr>
        <a:xfrm flipV="1">
          <a:off x="2336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比率算定の分母となる経常一般財源が地方交付税</a:t>
          </a:r>
          <a:r>
            <a:rPr lang="ja-JP" altLang="en-US" sz="1100" b="0">
              <a:solidFill>
                <a:schemeClr val="dk1"/>
              </a:solidFill>
              <a:effectLst/>
              <a:latin typeface="+mn-lt"/>
              <a:ea typeface="+mn-ea"/>
              <a:cs typeface="+mn-cs"/>
            </a:rPr>
            <a:t>や地方消費税交付金</a:t>
          </a:r>
          <a:r>
            <a:rPr lang="ja-JP" altLang="ja-JP" sz="1100" b="0">
              <a:solidFill>
                <a:schemeClr val="dk1"/>
              </a:solidFill>
              <a:effectLst/>
              <a:latin typeface="+mn-lt"/>
              <a:ea typeface="+mn-ea"/>
              <a:cs typeface="+mn-cs"/>
            </a:rPr>
            <a:t>の増加等により、対前年度比</a:t>
          </a:r>
          <a:r>
            <a:rPr lang="en-US" altLang="ja-JP" sz="1100" b="0">
              <a:solidFill>
                <a:schemeClr val="dk1"/>
              </a:solidFill>
              <a:effectLst/>
              <a:latin typeface="+mn-lt"/>
              <a:ea typeface="+mn-ea"/>
              <a:cs typeface="+mn-cs"/>
            </a:rPr>
            <a:t>321,221</a:t>
          </a:r>
          <a:r>
            <a:rPr lang="ja-JP" altLang="ja-JP" sz="1100" b="0">
              <a:solidFill>
                <a:schemeClr val="dk1"/>
              </a:solidFill>
              <a:effectLst/>
              <a:latin typeface="+mn-lt"/>
              <a:ea typeface="+mn-ea"/>
              <a:cs typeface="+mn-cs"/>
            </a:rPr>
            <a:t>千円の増となりましたが、一方で分子となる経常的経費に充当した一般財源は新型コロナウイルス感染症による事業の中止や休校等により同</a:t>
          </a:r>
          <a:r>
            <a:rPr lang="en-US" altLang="ja-JP" sz="1100" b="0">
              <a:solidFill>
                <a:schemeClr val="dk1"/>
              </a:solidFill>
              <a:effectLst/>
              <a:latin typeface="+mn-lt"/>
              <a:ea typeface="+mn-ea"/>
              <a:cs typeface="+mn-cs"/>
            </a:rPr>
            <a:t>24,359</a:t>
          </a:r>
          <a:r>
            <a:rPr lang="ja-JP" altLang="ja-JP" sz="1100" b="0">
              <a:solidFill>
                <a:schemeClr val="dk1"/>
              </a:solidFill>
              <a:effectLst/>
              <a:latin typeface="+mn-lt"/>
              <a:ea typeface="+mn-ea"/>
              <a:cs typeface="+mn-cs"/>
            </a:rPr>
            <a:t>千円の減となったことから、</a:t>
          </a:r>
          <a:r>
            <a:rPr lang="en-US" altLang="ja-JP" sz="1100" b="0">
              <a:solidFill>
                <a:schemeClr val="dk1"/>
              </a:solidFill>
              <a:effectLst/>
              <a:latin typeface="+mn-lt"/>
              <a:ea typeface="+mn-ea"/>
              <a:cs typeface="+mn-cs"/>
            </a:rPr>
            <a:t>2.7</a:t>
          </a:r>
          <a:r>
            <a:rPr lang="ja-JP" altLang="ja-JP" sz="1100" b="0">
              <a:solidFill>
                <a:schemeClr val="dk1"/>
              </a:solidFill>
              <a:effectLst/>
              <a:latin typeface="+mn-lt"/>
              <a:ea typeface="+mn-ea"/>
              <a:cs typeface="+mn-cs"/>
            </a:rPr>
            <a:t>ポイントの減となりました。</a:t>
          </a:r>
          <a:endParaRPr lang="ja-JP" altLang="ja-JP" sz="1400">
            <a:effectLst/>
          </a:endParaRPr>
        </a:p>
        <a:p>
          <a:r>
            <a:rPr lang="ja-JP" altLang="ja-JP" sz="1100" b="0">
              <a:solidFill>
                <a:schemeClr val="dk1"/>
              </a:solidFill>
              <a:effectLst/>
              <a:latin typeface="+mn-lt"/>
              <a:ea typeface="+mn-ea"/>
              <a:cs typeface="+mn-cs"/>
            </a:rPr>
            <a:t>　依然として類似団体内平均値を下回っていますが、今後も事務事業の見直し等を更に進め、経常経費の削減に努めてまいります。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115888</xdr:rowOff>
    </xdr:from>
    <xdr:to>
      <xdr:col>23</xdr:col>
      <xdr:colOff>133350</xdr:colOff>
      <xdr:row>61</xdr:row>
      <xdr:rowOff>107315</xdr:rowOff>
    </xdr:to>
    <xdr:cxnSp macro="">
      <xdr:nvCxnSpPr>
        <xdr:cNvPr id="128" name="直線コネクタ 127"/>
        <xdr:cNvCxnSpPr/>
      </xdr:nvCxnSpPr>
      <xdr:spPr>
        <a:xfrm flipV="1">
          <a:off x="4114800" y="10402888"/>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107315</xdr:rowOff>
    </xdr:to>
    <xdr:cxnSp macro="">
      <xdr:nvCxnSpPr>
        <xdr:cNvPr id="131" name="直線コネクタ 130"/>
        <xdr:cNvCxnSpPr/>
      </xdr:nvCxnSpPr>
      <xdr:spPr>
        <a:xfrm>
          <a:off x="3225800" y="10529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167640</xdr:rowOff>
    </xdr:to>
    <xdr:cxnSp macro="">
      <xdr:nvCxnSpPr>
        <xdr:cNvPr id="134" name="直線コネクタ 133"/>
        <xdr:cNvCxnSpPr/>
      </xdr:nvCxnSpPr>
      <xdr:spPr>
        <a:xfrm flipV="1">
          <a:off x="2336800" y="1052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167640</xdr:rowOff>
    </xdr:to>
    <xdr:cxnSp macro="">
      <xdr:nvCxnSpPr>
        <xdr:cNvPr id="137" name="直線コネクタ 136"/>
        <xdr:cNvCxnSpPr/>
      </xdr:nvCxnSpPr>
      <xdr:spPr>
        <a:xfrm>
          <a:off x="1447800" y="104813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65088</xdr:rowOff>
    </xdr:from>
    <xdr:to>
      <xdr:col>23</xdr:col>
      <xdr:colOff>184150</xdr:colOff>
      <xdr:row>60</xdr:row>
      <xdr:rowOff>166688</xdr:rowOff>
    </xdr:to>
    <xdr:sp macro="" textlink="">
      <xdr:nvSpPr>
        <xdr:cNvPr id="147" name="楕円 146"/>
        <xdr:cNvSpPr/>
      </xdr:nvSpPr>
      <xdr:spPr>
        <a:xfrm>
          <a:off x="4902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157815</xdr:rowOff>
    </xdr:from>
    <xdr:ext cx="762000" cy="259045"/>
    <xdr:sp macro="" textlink="">
      <xdr:nvSpPr>
        <xdr:cNvPr id="148" name="財政構造の弾力性該当値テキスト"/>
        <xdr:cNvSpPr txBox="1"/>
      </xdr:nvSpPr>
      <xdr:spPr>
        <a:xfrm>
          <a:off x="5041900" y="1027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56515</xdr:rowOff>
    </xdr:from>
    <xdr:to>
      <xdr:col>19</xdr:col>
      <xdr:colOff>184150</xdr:colOff>
      <xdr:row>61</xdr:row>
      <xdr:rowOff>158115</xdr:rowOff>
    </xdr:to>
    <xdr:sp macro="" textlink="">
      <xdr:nvSpPr>
        <xdr:cNvPr id="149" name="楕円 148"/>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50" name="テキスト ボックス 149"/>
        <xdr:cNvSpPr txBox="1"/>
      </xdr:nvSpPr>
      <xdr:spPr>
        <a:xfrm>
          <a:off x="3733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1" name="楕円 150"/>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2" name="テキスト ボックス 151"/>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3" name="楕円 152"/>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4" name="テキスト ボックス 153"/>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5" name="楕円 154"/>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6" name="テキスト ボックス 155"/>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令和２年度は、人件費は増加、物件費は減少、維持補修費は増加となりました。数値の増加には、会計年度任用職員制度の開始に</a:t>
          </a:r>
          <a:r>
            <a:rPr lang="ja-JP" altLang="en-US" sz="1100" b="0">
              <a:solidFill>
                <a:schemeClr val="dk1"/>
              </a:solidFill>
              <a:effectLst/>
              <a:latin typeface="+mn-lt"/>
              <a:ea typeface="+mn-ea"/>
              <a:cs typeface="+mn-cs"/>
            </a:rPr>
            <a:t>よる報酬等の増やコロナウイルス感染症対応の学校職員の増などが主な理由です</a:t>
          </a:r>
          <a:r>
            <a:rPr lang="ja-JP" altLang="ja-JP" sz="1100" b="0">
              <a:solidFill>
                <a:schemeClr val="dk1"/>
              </a:solidFill>
              <a:effectLst/>
              <a:latin typeface="+mn-lt"/>
              <a:ea typeface="+mn-ea"/>
              <a:cs typeface="+mn-cs"/>
            </a:rPr>
            <a:t>。</a:t>
          </a:r>
          <a:endParaRPr lang="en-US" altLang="ja-JP" sz="1100" b="0">
            <a:solidFill>
              <a:schemeClr val="dk1"/>
            </a:solidFill>
            <a:effectLst/>
            <a:latin typeface="+mn-lt"/>
            <a:ea typeface="+mn-ea"/>
            <a:cs typeface="+mn-cs"/>
          </a:endParaRPr>
        </a:p>
        <a:p>
          <a:r>
            <a:rPr lang="ja-JP" altLang="ja-JP" sz="1100" b="0">
              <a:solidFill>
                <a:schemeClr val="dk1"/>
              </a:solidFill>
              <a:effectLst/>
              <a:latin typeface="+mn-lt"/>
              <a:ea typeface="+mn-ea"/>
              <a:cs typeface="+mn-cs"/>
            </a:rPr>
            <a:t>　引き続き、民間主導による事業展開等を検討し、コスト削減に努めてまいります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168880</xdr:rowOff>
    </xdr:from>
    <xdr:to>
      <xdr:col>23</xdr:col>
      <xdr:colOff>133350</xdr:colOff>
      <xdr:row>81</xdr:row>
      <xdr:rowOff>59903</xdr:rowOff>
    </xdr:to>
    <xdr:cxnSp macro="">
      <xdr:nvCxnSpPr>
        <xdr:cNvPr id="191" name="直線コネクタ 190"/>
        <xdr:cNvCxnSpPr/>
      </xdr:nvCxnSpPr>
      <xdr:spPr>
        <a:xfrm>
          <a:off x="4114800" y="13884880"/>
          <a:ext cx="8382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168880</xdr:rowOff>
    </xdr:from>
    <xdr:to>
      <xdr:col>19</xdr:col>
      <xdr:colOff>133350</xdr:colOff>
      <xdr:row>81</xdr:row>
      <xdr:rowOff>69772</xdr:rowOff>
    </xdr:to>
    <xdr:cxnSp macro="">
      <xdr:nvCxnSpPr>
        <xdr:cNvPr id="194" name="直線コネクタ 193"/>
        <xdr:cNvCxnSpPr/>
      </xdr:nvCxnSpPr>
      <xdr:spPr>
        <a:xfrm flipV="1">
          <a:off x="3225800" y="13884880"/>
          <a:ext cx="889000" cy="7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12359</xdr:rowOff>
    </xdr:from>
    <xdr:to>
      <xdr:col>15</xdr:col>
      <xdr:colOff>82550</xdr:colOff>
      <xdr:row>81</xdr:row>
      <xdr:rowOff>69772</xdr:rowOff>
    </xdr:to>
    <xdr:cxnSp macro="">
      <xdr:nvCxnSpPr>
        <xdr:cNvPr id="197" name="直線コネクタ 196"/>
        <xdr:cNvCxnSpPr/>
      </xdr:nvCxnSpPr>
      <xdr:spPr>
        <a:xfrm>
          <a:off x="2336800" y="13899809"/>
          <a:ext cx="889000" cy="5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137889</xdr:rowOff>
    </xdr:from>
    <xdr:to>
      <xdr:col>11</xdr:col>
      <xdr:colOff>31750</xdr:colOff>
      <xdr:row>81</xdr:row>
      <xdr:rowOff>12359</xdr:rowOff>
    </xdr:to>
    <xdr:cxnSp macro="">
      <xdr:nvCxnSpPr>
        <xdr:cNvPr id="200" name="直線コネクタ 199"/>
        <xdr:cNvCxnSpPr/>
      </xdr:nvCxnSpPr>
      <xdr:spPr>
        <a:xfrm>
          <a:off x="1447800" y="13853889"/>
          <a:ext cx="8890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9103</xdr:rowOff>
    </xdr:from>
    <xdr:to>
      <xdr:col>23</xdr:col>
      <xdr:colOff>184150</xdr:colOff>
      <xdr:row>81</xdr:row>
      <xdr:rowOff>110703</xdr:rowOff>
    </xdr:to>
    <xdr:sp macro="" textlink="">
      <xdr:nvSpPr>
        <xdr:cNvPr id="210" name="楕円 209"/>
        <xdr:cNvSpPr/>
      </xdr:nvSpPr>
      <xdr:spPr>
        <a:xfrm>
          <a:off x="4902200" y="138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25630</xdr:rowOff>
    </xdr:from>
    <xdr:ext cx="762000" cy="259045"/>
    <xdr:sp macro="" textlink="">
      <xdr:nvSpPr>
        <xdr:cNvPr id="211" name="人件費・物件費等の状況該当値テキスト"/>
        <xdr:cNvSpPr txBox="1"/>
      </xdr:nvSpPr>
      <xdr:spPr>
        <a:xfrm>
          <a:off x="5041900" y="1374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118080</xdr:rowOff>
    </xdr:from>
    <xdr:to>
      <xdr:col>19</xdr:col>
      <xdr:colOff>184150</xdr:colOff>
      <xdr:row>81</xdr:row>
      <xdr:rowOff>48230</xdr:rowOff>
    </xdr:to>
    <xdr:sp macro="" textlink="">
      <xdr:nvSpPr>
        <xdr:cNvPr id="212" name="楕円 211"/>
        <xdr:cNvSpPr/>
      </xdr:nvSpPr>
      <xdr:spPr>
        <a:xfrm>
          <a:off x="4064000" y="138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58407</xdr:rowOff>
    </xdr:from>
    <xdr:ext cx="736600" cy="259045"/>
    <xdr:sp macro="" textlink="">
      <xdr:nvSpPr>
        <xdr:cNvPr id="213" name="テキスト ボックス 212"/>
        <xdr:cNvSpPr txBox="1"/>
      </xdr:nvSpPr>
      <xdr:spPr>
        <a:xfrm>
          <a:off x="3733800" y="136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18972</xdr:rowOff>
    </xdr:from>
    <xdr:to>
      <xdr:col>15</xdr:col>
      <xdr:colOff>133350</xdr:colOff>
      <xdr:row>81</xdr:row>
      <xdr:rowOff>120572</xdr:rowOff>
    </xdr:to>
    <xdr:sp macro="" textlink="">
      <xdr:nvSpPr>
        <xdr:cNvPr id="214" name="楕円 213"/>
        <xdr:cNvSpPr/>
      </xdr:nvSpPr>
      <xdr:spPr>
        <a:xfrm>
          <a:off x="3175000" y="139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130749</xdr:rowOff>
    </xdr:from>
    <xdr:ext cx="762000" cy="259045"/>
    <xdr:sp macro="" textlink="">
      <xdr:nvSpPr>
        <xdr:cNvPr id="215" name="テキスト ボックス 214"/>
        <xdr:cNvSpPr txBox="1"/>
      </xdr:nvSpPr>
      <xdr:spPr>
        <a:xfrm>
          <a:off x="2844800" y="1367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133009</xdr:rowOff>
    </xdr:from>
    <xdr:to>
      <xdr:col>11</xdr:col>
      <xdr:colOff>82550</xdr:colOff>
      <xdr:row>81</xdr:row>
      <xdr:rowOff>63159</xdr:rowOff>
    </xdr:to>
    <xdr:sp macro="" textlink="">
      <xdr:nvSpPr>
        <xdr:cNvPr id="216" name="楕円 215"/>
        <xdr:cNvSpPr/>
      </xdr:nvSpPr>
      <xdr:spPr>
        <a:xfrm>
          <a:off x="2286000" y="138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73336</xdr:rowOff>
    </xdr:from>
    <xdr:ext cx="762000" cy="259045"/>
    <xdr:sp macro="" textlink="">
      <xdr:nvSpPr>
        <xdr:cNvPr id="217" name="テキスト ボックス 216"/>
        <xdr:cNvSpPr txBox="1"/>
      </xdr:nvSpPr>
      <xdr:spPr>
        <a:xfrm>
          <a:off x="1955800" y="1361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87089</xdr:rowOff>
    </xdr:from>
    <xdr:to>
      <xdr:col>7</xdr:col>
      <xdr:colOff>31750</xdr:colOff>
      <xdr:row>81</xdr:row>
      <xdr:rowOff>17239</xdr:rowOff>
    </xdr:to>
    <xdr:sp macro="" textlink="">
      <xdr:nvSpPr>
        <xdr:cNvPr id="218" name="楕円 217"/>
        <xdr:cNvSpPr/>
      </xdr:nvSpPr>
      <xdr:spPr>
        <a:xfrm>
          <a:off x="1397000" y="138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27416</xdr:rowOff>
    </xdr:from>
    <xdr:ext cx="762000" cy="259045"/>
    <xdr:sp macro="" textlink="">
      <xdr:nvSpPr>
        <xdr:cNvPr id="219" name="テキスト ボックス 218"/>
        <xdr:cNvSpPr txBox="1"/>
      </xdr:nvSpPr>
      <xdr:spPr>
        <a:xfrm>
          <a:off x="1066800" y="1357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学歴、年齢など職員構成区分の変動等により前年度比</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の減少となりました。</a:t>
          </a:r>
          <a:endParaRPr lang="ja-JP" altLang="ja-JP">
            <a:effectLst/>
          </a:endParaRPr>
        </a:p>
        <a:p>
          <a:r>
            <a:rPr kumimoji="1" lang="ja-JP" altLang="ja-JP" sz="1100">
              <a:solidFill>
                <a:schemeClr val="dk1"/>
              </a:solidFill>
              <a:effectLst/>
              <a:latin typeface="+mn-lt"/>
              <a:ea typeface="+mn-ea"/>
              <a:cs typeface="+mn-cs"/>
            </a:rPr>
            <a:t>　昇格管理を適正に行う、高年齢層職員の昇給抑制を引き続き実施する等、今後もより一層の給与の適正化に努めてまいります。</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90311</xdr:rowOff>
    </xdr:from>
    <xdr:to>
      <xdr:col>81</xdr:col>
      <xdr:colOff>44450</xdr:colOff>
      <xdr:row>83</xdr:row>
      <xdr:rowOff>119945</xdr:rowOff>
    </xdr:to>
    <xdr:cxnSp macro="">
      <xdr:nvCxnSpPr>
        <xdr:cNvPr id="253" name="直線コネクタ 252"/>
        <xdr:cNvCxnSpPr/>
      </xdr:nvCxnSpPr>
      <xdr:spPr>
        <a:xfrm flipV="1">
          <a:off x="16179800" y="14149211"/>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83</xdr:row>
      <xdr:rowOff>119945</xdr:rowOff>
    </xdr:to>
    <xdr:cxnSp macro="">
      <xdr:nvCxnSpPr>
        <xdr:cNvPr id="256" name="直線コネクタ 255"/>
        <xdr:cNvCxnSpPr/>
      </xdr:nvCxnSpPr>
      <xdr:spPr>
        <a:xfrm>
          <a:off x="15290800" y="1417602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117122</xdr:rowOff>
    </xdr:from>
    <xdr:to>
      <xdr:col>72</xdr:col>
      <xdr:colOff>203200</xdr:colOff>
      <xdr:row>82</xdr:row>
      <xdr:rowOff>130528</xdr:rowOff>
    </xdr:to>
    <xdr:cxnSp macro="">
      <xdr:nvCxnSpPr>
        <xdr:cNvPr id="259" name="直線コネクタ 258"/>
        <xdr:cNvCxnSpPr/>
      </xdr:nvCxnSpPr>
      <xdr:spPr>
        <a:xfrm flipV="1">
          <a:off x="14401800" y="141760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130528</xdr:rowOff>
    </xdr:to>
    <xdr:cxnSp macro="">
      <xdr:nvCxnSpPr>
        <xdr:cNvPr id="262" name="直線コネクタ 261"/>
        <xdr:cNvCxnSpPr/>
      </xdr:nvCxnSpPr>
      <xdr:spPr>
        <a:xfrm>
          <a:off x="13512800" y="141224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39511</xdr:rowOff>
    </xdr:from>
    <xdr:to>
      <xdr:col>81</xdr:col>
      <xdr:colOff>95250</xdr:colOff>
      <xdr:row>82</xdr:row>
      <xdr:rowOff>141111</xdr:rowOff>
    </xdr:to>
    <xdr:sp macro="" textlink="">
      <xdr:nvSpPr>
        <xdr:cNvPr id="272" name="楕円 271"/>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56038</xdr:rowOff>
    </xdr:from>
    <xdr:ext cx="762000" cy="259045"/>
    <xdr:sp macro="" textlink="">
      <xdr:nvSpPr>
        <xdr:cNvPr id="273" name="給与水準   （国との比較）該当値テキスト"/>
        <xdr:cNvSpPr txBox="1"/>
      </xdr:nvSpPr>
      <xdr:spPr>
        <a:xfrm>
          <a:off x="17106900" y="1394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4" name="楕円 273"/>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5" name="テキスト ボックス 274"/>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66322</xdr:rowOff>
    </xdr:from>
    <xdr:to>
      <xdr:col>73</xdr:col>
      <xdr:colOff>44450</xdr:colOff>
      <xdr:row>82</xdr:row>
      <xdr:rowOff>167922</xdr:rowOff>
    </xdr:to>
    <xdr:sp macro="" textlink="">
      <xdr:nvSpPr>
        <xdr:cNvPr id="276" name="楕円 275"/>
        <xdr:cNvSpPr/>
      </xdr:nvSpPr>
      <xdr:spPr>
        <a:xfrm>
          <a:off x="15240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6649</xdr:rowOff>
    </xdr:from>
    <xdr:ext cx="762000" cy="259045"/>
    <xdr:sp macro="" textlink="">
      <xdr:nvSpPr>
        <xdr:cNvPr id="277" name="テキスト ボックス 276"/>
        <xdr:cNvSpPr txBox="1"/>
      </xdr:nvSpPr>
      <xdr:spPr>
        <a:xfrm>
          <a:off x="14909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79728</xdr:rowOff>
    </xdr:from>
    <xdr:to>
      <xdr:col>68</xdr:col>
      <xdr:colOff>203200</xdr:colOff>
      <xdr:row>83</xdr:row>
      <xdr:rowOff>9878</xdr:rowOff>
    </xdr:to>
    <xdr:sp macro="" textlink="">
      <xdr:nvSpPr>
        <xdr:cNvPr id="278" name="楕円 277"/>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20055</xdr:rowOff>
    </xdr:from>
    <xdr:ext cx="762000" cy="259045"/>
    <xdr:sp macro="" textlink="">
      <xdr:nvSpPr>
        <xdr:cNvPr id="279" name="テキスト ボックス 27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0" name="楕円 279"/>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1" name="テキスト ボックス 280"/>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新規採用者が退職者（普通退職含む</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）より多くなり、微増となりました。</a:t>
          </a:r>
          <a:endParaRPr lang="ja-JP" altLang="ja-JP" sz="1400">
            <a:effectLst/>
          </a:endParaRPr>
        </a:p>
        <a:p>
          <a:r>
            <a:rPr kumimoji="1" lang="ja-JP" altLang="ja-JP" sz="1100">
              <a:solidFill>
                <a:schemeClr val="dk1"/>
              </a:solidFill>
              <a:effectLst/>
              <a:latin typeface="+mn-lt"/>
              <a:ea typeface="+mn-ea"/>
              <a:cs typeface="+mn-cs"/>
            </a:rPr>
            <a:t>　地方分権の推進や高度化・多様化する行政需要への対応のため、専門職の配置等、必要な職員数は年々増加傾向にあります。市定員管理計画においても、令和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年度からの</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年間では、職員数の微増を見込んでいます。</a:t>
          </a:r>
          <a:endParaRPr lang="ja-JP" altLang="ja-JP" sz="1400">
            <a:effectLst/>
          </a:endParaRPr>
        </a:p>
        <a:p>
          <a:r>
            <a:rPr kumimoji="1" lang="ja-JP" altLang="ja-JP" sz="1100">
              <a:solidFill>
                <a:schemeClr val="dk1"/>
              </a:solidFill>
              <a:effectLst/>
              <a:latin typeface="+mn-lt"/>
              <a:ea typeface="+mn-ea"/>
              <a:cs typeface="+mn-cs"/>
            </a:rPr>
            <a:t>　今後も、事業の民営化等を検討しつつ、適正な定員管理に努めてまいります。</a:t>
          </a:r>
          <a:endParaRPr lang="ja-JP" altLang="ja-JP" sz="1400">
            <a:effectLst/>
          </a:endParaRPr>
        </a:p>
        <a:p>
          <a:endParaRPr lang="ja-JP" altLang="ja-JP" sz="1400">
            <a:solidFill>
              <a:srgbClr val="FF0000"/>
            </a:solidFill>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73660</xdr:rowOff>
    </xdr:to>
    <xdr:cxnSp macro="">
      <xdr:nvCxnSpPr>
        <xdr:cNvPr id="316" name="直線コネクタ 315"/>
        <xdr:cNvCxnSpPr/>
      </xdr:nvCxnSpPr>
      <xdr:spPr>
        <a:xfrm>
          <a:off x="16179800" y="103445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97790</xdr:rowOff>
    </xdr:to>
    <xdr:cxnSp macro="">
      <xdr:nvCxnSpPr>
        <xdr:cNvPr id="319" name="直線コネクタ 318"/>
        <xdr:cNvCxnSpPr/>
      </xdr:nvCxnSpPr>
      <xdr:spPr>
        <a:xfrm flipV="1">
          <a:off x="15290800" y="103445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62</xdr:row>
      <xdr:rowOff>20320</xdr:rowOff>
    </xdr:to>
    <xdr:cxnSp macro="">
      <xdr:nvCxnSpPr>
        <xdr:cNvPr id="322" name="直線コネクタ 321"/>
        <xdr:cNvCxnSpPr/>
      </xdr:nvCxnSpPr>
      <xdr:spPr>
        <a:xfrm flipV="1">
          <a:off x="14401800" y="103847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46461</xdr:rowOff>
    </xdr:to>
    <xdr:cxnSp macro="">
      <xdr:nvCxnSpPr>
        <xdr:cNvPr id="325" name="直線コネクタ 324"/>
        <xdr:cNvCxnSpPr/>
      </xdr:nvCxnSpPr>
      <xdr:spPr>
        <a:xfrm flipV="1">
          <a:off x="13512800" y="1065022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35" name="楕円 334"/>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36"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6773</xdr:rowOff>
    </xdr:from>
    <xdr:to>
      <xdr:col>77</xdr:col>
      <xdr:colOff>95250</xdr:colOff>
      <xdr:row>60</xdr:row>
      <xdr:rowOff>108373</xdr:rowOff>
    </xdr:to>
    <xdr:sp macro="" textlink="">
      <xdr:nvSpPr>
        <xdr:cNvPr id="337" name="楕円 336"/>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118550</xdr:rowOff>
    </xdr:from>
    <xdr:ext cx="736600" cy="259045"/>
    <xdr:sp macro="" textlink="">
      <xdr:nvSpPr>
        <xdr:cNvPr id="338" name="テキスト ボックス 337"/>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39" name="楕円 338"/>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0" name="テキスト ボックス 339"/>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41" name="楕円 340"/>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42" name="テキスト ボックス 341"/>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43" name="楕円 342"/>
        <xdr:cNvSpPr/>
      </xdr:nvSpPr>
      <xdr:spPr>
        <a:xfrm>
          <a:off x="13462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44" name="テキスト ボックス 343"/>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過去の繰上償還の効果もあり、公債費は抑えられ、類似団体中、良好な水準を維持しています。</a:t>
          </a:r>
          <a:endParaRPr lang="ja-JP" altLang="ja-JP" sz="1400">
            <a:effectLst/>
          </a:endParaRPr>
        </a:p>
        <a:p>
          <a:r>
            <a:rPr lang="ja-JP" altLang="ja-JP" sz="1100" b="0">
              <a:solidFill>
                <a:schemeClr val="dk1"/>
              </a:solidFill>
              <a:effectLst/>
              <a:latin typeface="+mn-lt"/>
              <a:ea typeface="+mn-ea"/>
              <a:cs typeface="+mn-cs"/>
            </a:rPr>
            <a:t>　３か年平均は平成</a:t>
          </a:r>
          <a:r>
            <a:rPr lang="en-US" altLang="ja-JP" sz="1100" b="0">
              <a:solidFill>
                <a:schemeClr val="dk1"/>
              </a:solidFill>
              <a:effectLst/>
              <a:latin typeface="+mn-lt"/>
              <a:ea typeface="+mn-ea"/>
              <a:cs typeface="+mn-cs"/>
            </a:rPr>
            <a:t>30</a:t>
          </a:r>
          <a:r>
            <a:rPr lang="ja-JP" altLang="ja-JP" sz="1100" b="0">
              <a:solidFill>
                <a:schemeClr val="dk1"/>
              </a:solidFill>
              <a:effectLst/>
              <a:latin typeface="+mn-lt"/>
              <a:ea typeface="+mn-ea"/>
              <a:cs typeface="+mn-cs"/>
            </a:rPr>
            <a:t>年度の低い</a:t>
          </a:r>
          <a:r>
            <a:rPr lang="ja-JP" altLang="en-US" sz="1100" b="0">
              <a:solidFill>
                <a:schemeClr val="dk1"/>
              </a:solidFill>
              <a:effectLst/>
              <a:latin typeface="+mn-lt"/>
              <a:ea typeface="+mn-ea"/>
              <a:cs typeface="+mn-cs"/>
            </a:rPr>
            <a:t>単年度の</a:t>
          </a:r>
          <a:r>
            <a:rPr lang="ja-JP" altLang="ja-JP" sz="1100" b="0">
              <a:solidFill>
                <a:schemeClr val="dk1"/>
              </a:solidFill>
              <a:effectLst/>
              <a:latin typeface="+mn-lt"/>
              <a:ea typeface="+mn-ea"/>
              <a:cs typeface="+mn-cs"/>
            </a:rPr>
            <a:t>比率のため</a:t>
          </a:r>
          <a:r>
            <a:rPr lang="en-US" altLang="ja-JP" sz="1100" b="0">
              <a:solidFill>
                <a:schemeClr val="dk1"/>
              </a:solidFill>
              <a:effectLst/>
              <a:latin typeface="+mn-lt"/>
              <a:ea typeface="+mn-ea"/>
              <a:cs typeface="+mn-cs"/>
            </a:rPr>
            <a:t>0.4</a:t>
          </a:r>
          <a:r>
            <a:rPr lang="ja-JP" altLang="ja-JP" sz="1100" b="0">
              <a:solidFill>
                <a:schemeClr val="dk1"/>
              </a:solidFill>
              <a:effectLst/>
              <a:latin typeface="+mn-lt"/>
              <a:ea typeface="+mn-ea"/>
              <a:cs typeface="+mn-cs"/>
            </a:rPr>
            <a:t>ポイント減少する結果となりました</a:t>
          </a:r>
          <a:r>
            <a:rPr lang="ja-JP" altLang="en-US" sz="1100" b="0">
              <a:solidFill>
                <a:schemeClr val="dk1"/>
              </a:solidFill>
              <a:effectLst/>
              <a:latin typeface="+mn-lt"/>
              <a:ea typeface="+mn-ea"/>
              <a:cs typeface="+mn-cs"/>
            </a:rPr>
            <a:t>が、令和２年度の単年度比率は上昇しています</a:t>
          </a:r>
          <a:r>
            <a:rPr lang="ja-JP" altLang="ja-JP" sz="1100" b="0">
              <a:solidFill>
                <a:schemeClr val="dk1"/>
              </a:solidFill>
              <a:effectLst/>
              <a:latin typeface="+mn-lt"/>
              <a:ea typeface="+mn-ea"/>
              <a:cs typeface="+mn-cs"/>
            </a:rPr>
            <a:t>。市第</a:t>
          </a:r>
          <a:r>
            <a:rPr lang="en-US" altLang="ja-JP" sz="1100" b="0">
              <a:solidFill>
                <a:schemeClr val="dk1"/>
              </a:solidFill>
              <a:effectLst/>
              <a:latin typeface="+mn-lt"/>
              <a:ea typeface="+mn-ea"/>
              <a:cs typeface="+mn-cs"/>
            </a:rPr>
            <a:t>2</a:t>
          </a:r>
          <a:r>
            <a:rPr lang="ja-JP" altLang="ja-JP" sz="1100" b="0">
              <a:solidFill>
                <a:schemeClr val="dk1"/>
              </a:solidFill>
              <a:effectLst/>
              <a:latin typeface="+mn-lt"/>
              <a:ea typeface="+mn-ea"/>
              <a:cs typeface="+mn-cs"/>
            </a:rPr>
            <a:t>次総合計画の、計画最終年度（令和</a:t>
          </a:r>
          <a:r>
            <a:rPr lang="en-US" altLang="ja-JP" sz="1100" b="0">
              <a:solidFill>
                <a:schemeClr val="dk1"/>
              </a:solidFill>
              <a:effectLst/>
              <a:latin typeface="+mn-lt"/>
              <a:ea typeface="+mn-ea"/>
              <a:cs typeface="+mn-cs"/>
            </a:rPr>
            <a:t>7</a:t>
          </a:r>
          <a:r>
            <a:rPr lang="ja-JP" altLang="ja-JP" sz="1100" b="0">
              <a:solidFill>
                <a:schemeClr val="dk1"/>
              </a:solidFill>
              <a:effectLst/>
              <a:latin typeface="+mn-lt"/>
              <a:ea typeface="+mn-ea"/>
              <a:cs typeface="+mn-cs"/>
            </a:rPr>
            <a:t>年度）の目標値</a:t>
          </a:r>
          <a:r>
            <a:rPr lang="en-US" altLang="ja-JP" sz="1100" b="0">
              <a:solidFill>
                <a:schemeClr val="dk1"/>
              </a:solidFill>
              <a:effectLst/>
              <a:latin typeface="+mn-lt"/>
              <a:ea typeface="+mn-ea"/>
              <a:cs typeface="+mn-cs"/>
            </a:rPr>
            <a:t>3.0</a:t>
          </a:r>
          <a:r>
            <a:rPr lang="ja-JP" altLang="ja-JP" sz="1100" b="0">
              <a:solidFill>
                <a:schemeClr val="dk1"/>
              </a:solidFill>
              <a:effectLst/>
              <a:latin typeface="+mn-lt"/>
              <a:ea typeface="+mn-ea"/>
              <a:cs typeface="+mn-cs"/>
            </a:rPr>
            <a:t>は大幅に下回っていますが、今後上昇の懸念もあり、引き続き適正な市債管理に努めてまいります。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108204</xdr:rowOff>
    </xdr:from>
    <xdr:to>
      <xdr:col>81</xdr:col>
      <xdr:colOff>44450</xdr:colOff>
      <xdr:row>36</xdr:row>
      <xdr:rowOff>146812</xdr:rowOff>
    </xdr:to>
    <xdr:cxnSp macro="">
      <xdr:nvCxnSpPr>
        <xdr:cNvPr id="376" name="直線コネクタ 375"/>
        <xdr:cNvCxnSpPr/>
      </xdr:nvCxnSpPr>
      <xdr:spPr>
        <a:xfrm flipV="1">
          <a:off x="16179800" y="62804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146812</xdr:rowOff>
    </xdr:from>
    <xdr:to>
      <xdr:col>77</xdr:col>
      <xdr:colOff>44450</xdr:colOff>
      <xdr:row>37</xdr:row>
      <xdr:rowOff>23622</xdr:rowOff>
    </xdr:to>
    <xdr:cxnSp macro="">
      <xdr:nvCxnSpPr>
        <xdr:cNvPr id="379" name="直線コネクタ 378"/>
        <xdr:cNvCxnSpPr/>
      </xdr:nvCxnSpPr>
      <xdr:spPr>
        <a:xfrm flipV="1">
          <a:off x="15290800" y="63190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23622</xdr:rowOff>
    </xdr:from>
    <xdr:to>
      <xdr:col>72</xdr:col>
      <xdr:colOff>203200</xdr:colOff>
      <xdr:row>37</xdr:row>
      <xdr:rowOff>71882</xdr:rowOff>
    </xdr:to>
    <xdr:cxnSp macro="">
      <xdr:nvCxnSpPr>
        <xdr:cNvPr id="382" name="直線コネクタ 381"/>
        <xdr:cNvCxnSpPr/>
      </xdr:nvCxnSpPr>
      <xdr:spPr>
        <a:xfrm flipV="1">
          <a:off x="14401800" y="63672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71882</xdr:rowOff>
    </xdr:to>
    <xdr:cxnSp macro="">
      <xdr:nvCxnSpPr>
        <xdr:cNvPr id="385" name="直線コネクタ 384"/>
        <xdr:cNvCxnSpPr/>
      </xdr:nvCxnSpPr>
      <xdr:spPr>
        <a:xfrm>
          <a:off x="13512800" y="64058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57404</xdr:rowOff>
    </xdr:from>
    <xdr:to>
      <xdr:col>81</xdr:col>
      <xdr:colOff>95250</xdr:colOff>
      <xdr:row>36</xdr:row>
      <xdr:rowOff>159004</xdr:rowOff>
    </xdr:to>
    <xdr:sp macro="" textlink="">
      <xdr:nvSpPr>
        <xdr:cNvPr id="395" name="楕円 394"/>
        <xdr:cNvSpPr/>
      </xdr:nvSpPr>
      <xdr:spPr>
        <a:xfrm>
          <a:off x="169672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73931</xdr:rowOff>
    </xdr:from>
    <xdr:ext cx="762000" cy="259045"/>
    <xdr:sp macro="" textlink="">
      <xdr:nvSpPr>
        <xdr:cNvPr id="396" name="公債費負担の状況該当値テキスト"/>
        <xdr:cNvSpPr txBox="1"/>
      </xdr:nvSpPr>
      <xdr:spPr>
        <a:xfrm>
          <a:off x="17106900" y="607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96012</xdr:rowOff>
    </xdr:from>
    <xdr:to>
      <xdr:col>77</xdr:col>
      <xdr:colOff>95250</xdr:colOff>
      <xdr:row>37</xdr:row>
      <xdr:rowOff>26162</xdr:rowOff>
    </xdr:to>
    <xdr:sp macro="" textlink="">
      <xdr:nvSpPr>
        <xdr:cNvPr id="397" name="楕円 396"/>
        <xdr:cNvSpPr/>
      </xdr:nvSpPr>
      <xdr:spPr>
        <a:xfrm>
          <a:off x="16129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36339</xdr:rowOff>
    </xdr:from>
    <xdr:ext cx="736600" cy="259045"/>
    <xdr:sp macro="" textlink="">
      <xdr:nvSpPr>
        <xdr:cNvPr id="398" name="テキスト ボックス 397"/>
        <xdr:cNvSpPr txBox="1"/>
      </xdr:nvSpPr>
      <xdr:spPr>
        <a:xfrm>
          <a:off x="15798800" y="603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144272</xdr:rowOff>
    </xdr:from>
    <xdr:to>
      <xdr:col>73</xdr:col>
      <xdr:colOff>44450</xdr:colOff>
      <xdr:row>37</xdr:row>
      <xdr:rowOff>74422</xdr:rowOff>
    </xdr:to>
    <xdr:sp macro="" textlink="">
      <xdr:nvSpPr>
        <xdr:cNvPr id="399" name="楕円 398"/>
        <xdr:cNvSpPr/>
      </xdr:nvSpPr>
      <xdr:spPr>
        <a:xfrm>
          <a:off x="15240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84599</xdr:rowOff>
    </xdr:from>
    <xdr:ext cx="762000" cy="259045"/>
    <xdr:sp macro="" textlink="">
      <xdr:nvSpPr>
        <xdr:cNvPr id="400" name="テキスト ボックス 399"/>
        <xdr:cNvSpPr txBox="1"/>
      </xdr:nvSpPr>
      <xdr:spPr>
        <a:xfrm>
          <a:off x="14909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21082</xdr:rowOff>
    </xdr:from>
    <xdr:to>
      <xdr:col>68</xdr:col>
      <xdr:colOff>203200</xdr:colOff>
      <xdr:row>37</xdr:row>
      <xdr:rowOff>122682</xdr:rowOff>
    </xdr:to>
    <xdr:sp macro="" textlink="">
      <xdr:nvSpPr>
        <xdr:cNvPr id="401" name="楕円 400"/>
        <xdr:cNvSpPr/>
      </xdr:nvSpPr>
      <xdr:spPr>
        <a:xfrm>
          <a:off x="14351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132859</xdr:rowOff>
    </xdr:from>
    <xdr:ext cx="762000" cy="259045"/>
    <xdr:sp macro="" textlink="">
      <xdr:nvSpPr>
        <xdr:cNvPr id="402" name="テキスト ボックス 401"/>
        <xdr:cNvSpPr txBox="1"/>
      </xdr:nvSpPr>
      <xdr:spPr>
        <a:xfrm>
          <a:off x="14020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03" name="楕円 402"/>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123207</xdr:rowOff>
    </xdr:from>
    <xdr:ext cx="762000" cy="259045"/>
    <xdr:sp macro="" textlink="">
      <xdr:nvSpPr>
        <xdr:cNvPr id="404" name="テキスト ボックス 403"/>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前年度に引き続き、充当可能財源等が将来負担額を上回る黒字の状態が続き、同水準となっています。</a:t>
          </a:r>
          <a:endParaRPr lang="ja-JP" altLang="ja-JP" sz="1400">
            <a:effectLst/>
          </a:endParaRPr>
        </a:p>
        <a:p>
          <a:r>
            <a:rPr lang="ja-JP" altLang="ja-JP" sz="1100" b="0">
              <a:solidFill>
                <a:schemeClr val="dk1"/>
              </a:solidFill>
              <a:effectLst/>
              <a:latin typeface="+mn-lt"/>
              <a:ea typeface="+mn-ea"/>
              <a:cs typeface="+mn-cs"/>
            </a:rPr>
            <a:t>　分子における令和２年度末の地方債残高は</a:t>
          </a:r>
          <a:r>
            <a:rPr lang="en-US" altLang="ja-JP" sz="1100" b="0">
              <a:solidFill>
                <a:schemeClr val="dk1"/>
              </a:solidFill>
              <a:effectLst/>
              <a:latin typeface="+mn-lt"/>
              <a:ea typeface="+mn-ea"/>
              <a:cs typeface="+mn-cs"/>
            </a:rPr>
            <a:t>139,898</a:t>
          </a:r>
          <a:r>
            <a:rPr lang="ja-JP" altLang="ja-JP" sz="1100" b="0">
              <a:solidFill>
                <a:schemeClr val="dk1"/>
              </a:solidFill>
              <a:effectLst/>
              <a:latin typeface="+mn-lt"/>
              <a:ea typeface="+mn-ea"/>
              <a:cs typeface="+mn-cs"/>
            </a:rPr>
            <a:t>千円増加し、将来負担額は</a:t>
          </a:r>
          <a:r>
            <a:rPr lang="en-US" altLang="ja-JP" sz="1100" b="0">
              <a:solidFill>
                <a:schemeClr val="dk1"/>
              </a:solidFill>
              <a:effectLst/>
              <a:latin typeface="+mn-lt"/>
              <a:ea typeface="+mn-ea"/>
              <a:cs typeface="+mn-cs"/>
            </a:rPr>
            <a:t>124,464</a:t>
          </a:r>
          <a:r>
            <a:rPr lang="ja-JP" altLang="ja-JP" sz="1100" b="0">
              <a:solidFill>
                <a:schemeClr val="dk1"/>
              </a:solidFill>
              <a:effectLst/>
              <a:latin typeface="+mn-lt"/>
              <a:ea typeface="+mn-ea"/>
              <a:cs typeface="+mn-cs"/>
            </a:rPr>
            <a:t>千円の増となりましたが、分母における標準財政規模も増加したため、実数値では、</a:t>
          </a:r>
          <a:r>
            <a:rPr lang="en-US" altLang="ja-JP" sz="1100" b="0">
              <a:solidFill>
                <a:schemeClr val="dk1"/>
              </a:solidFill>
              <a:effectLst/>
              <a:latin typeface="+mn-lt"/>
              <a:ea typeface="+mn-ea"/>
              <a:cs typeface="+mn-cs"/>
            </a:rPr>
            <a:t>8.8</a:t>
          </a:r>
          <a:r>
            <a:rPr lang="ja-JP" altLang="ja-JP" sz="1100" b="0">
              <a:solidFill>
                <a:schemeClr val="dk1"/>
              </a:solidFill>
              <a:effectLst/>
              <a:latin typeface="+mn-lt"/>
              <a:ea typeface="+mn-ea"/>
              <a:cs typeface="+mn-cs"/>
            </a:rPr>
            <a:t>ポイントの増となりました。</a:t>
          </a:r>
          <a:endParaRPr lang="ja-JP" altLang="ja-JP" sz="1400">
            <a:effectLst/>
          </a:endParaRPr>
        </a:p>
        <a:p>
          <a:r>
            <a:rPr lang="ja-JP" altLang="ja-JP" sz="1100" b="0">
              <a:solidFill>
                <a:schemeClr val="dk1"/>
              </a:solidFill>
              <a:effectLst/>
              <a:latin typeface="+mn-lt"/>
              <a:ea typeface="+mn-ea"/>
              <a:cs typeface="+mn-cs"/>
            </a:rPr>
            <a:t>　今後も公債費等義務的経費の削減を中心とする行財政改革を進め、財政の健全化に努めてまいります。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55,325
52,934
28.19
25,861,859
24,713,259
749,330
11,401,481
11,772,339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前年度より</a:t>
          </a:r>
          <a:r>
            <a:rPr lang="en-US" altLang="ja-JP" sz="1100" b="0">
              <a:solidFill>
                <a:schemeClr val="dk1"/>
              </a:solidFill>
              <a:effectLst/>
              <a:latin typeface="+mn-lt"/>
              <a:ea typeface="+mn-ea"/>
              <a:cs typeface="+mn-cs"/>
            </a:rPr>
            <a:t>3.7</a:t>
          </a:r>
          <a:r>
            <a:rPr lang="ja-JP" altLang="ja-JP" sz="1100" b="0">
              <a:solidFill>
                <a:schemeClr val="dk1"/>
              </a:solidFill>
              <a:effectLst/>
              <a:latin typeface="+mn-lt"/>
              <a:ea typeface="+mn-ea"/>
              <a:cs typeface="+mn-cs"/>
            </a:rPr>
            <a:t>ポイント</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しました。人件費全体の決算額は増加しています。これは会計年度任用職員制度の開始によるものです。</a:t>
          </a:r>
          <a:endParaRPr lang="ja-JP" altLang="ja-JP" sz="1400">
            <a:effectLst/>
          </a:endParaRPr>
        </a:p>
        <a:p>
          <a:r>
            <a:rPr lang="ja-JP" altLang="ja-JP" sz="1100" b="0">
              <a:solidFill>
                <a:schemeClr val="dk1"/>
              </a:solidFill>
              <a:effectLst/>
              <a:latin typeface="+mn-lt"/>
              <a:ea typeface="+mn-ea"/>
              <a:cs typeface="+mn-cs"/>
            </a:rPr>
            <a:t>　類似団体内平均値との比較においては、下回っていますが、今後も行財政改革に取り組み、人件費の抑制に努めてまいります。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35</xdr:row>
      <xdr:rowOff>156718</xdr:rowOff>
    </xdr:to>
    <xdr:cxnSp macro="">
      <xdr:nvCxnSpPr>
        <xdr:cNvPr id="64" name="直線コネクタ 63"/>
        <xdr:cNvCxnSpPr/>
      </xdr:nvCxnSpPr>
      <xdr:spPr>
        <a:xfrm>
          <a:off x="3987800" y="5819140"/>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26416</xdr:rowOff>
    </xdr:to>
    <xdr:cxnSp macro="">
      <xdr:nvCxnSpPr>
        <xdr:cNvPr id="67" name="直線コネクタ 66"/>
        <xdr:cNvCxnSpPr/>
      </xdr:nvCxnSpPr>
      <xdr:spPr>
        <a:xfrm flipV="1">
          <a:off x="3098800" y="58191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106426</xdr:rowOff>
    </xdr:from>
    <xdr:to>
      <xdr:col>15</xdr:col>
      <xdr:colOff>98425</xdr:colOff>
      <xdr:row>34</xdr:row>
      <xdr:rowOff>26416</xdr:rowOff>
    </xdr:to>
    <xdr:cxnSp macro="">
      <xdr:nvCxnSpPr>
        <xdr:cNvPr id="70" name="直線コネクタ 69"/>
        <xdr:cNvCxnSpPr/>
      </xdr:nvCxnSpPr>
      <xdr:spPr>
        <a:xfrm>
          <a:off x="2209800" y="57642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78994</xdr:rowOff>
    </xdr:from>
    <xdr:to>
      <xdr:col>11</xdr:col>
      <xdr:colOff>9525</xdr:colOff>
      <xdr:row>33</xdr:row>
      <xdr:rowOff>106426</xdr:rowOff>
    </xdr:to>
    <xdr:cxnSp macro="">
      <xdr:nvCxnSpPr>
        <xdr:cNvPr id="73" name="直線コネクタ 72"/>
        <xdr:cNvCxnSpPr/>
      </xdr:nvCxnSpPr>
      <xdr:spPr>
        <a:xfrm>
          <a:off x="1320800" y="5736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5" name="楕円 84"/>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6" name="テキスト ボックス 85"/>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147066</xdr:rowOff>
    </xdr:from>
    <xdr:to>
      <xdr:col>15</xdr:col>
      <xdr:colOff>149225</xdr:colOff>
      <xdr:row>34</xdr:row>
      <xdr:rowOff>77216</xdr:rowOff>
    </xdr:to>
    <xdr:sp macro="" textlink="">
      <xdr:nvSpPr>
        <xdr:cNvPr id="87" name="楕円 86"/>
        <xdr:cNvSpPr/>
      </xdr:nvSpPr>
      <xdr:spPr>
        <a:xfrm>
          <a:off x="3048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87393</xdr:rowOff>
    </xdr:from>
    <xdr:ext cx="762000" cy="259045"/>
    <xdr:sp macro="" textlink="">
      <xdr:nvSpPr>
        <xdr:cNvPr id="88" name="テキスト ボックス 87"/>
        <xdr:cNvSpPr txBox="1"/>
      </xdr:nvSpPr>
      <xdr:spPr>
        <a:xfrm>
          <a:off x="2717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55626</xdr:rowOff>
    </xdr:from>
    <xdr:to>
      <xdr:col>11</xdr:col>
      <xdr:colOff>60325</xdr:colOff>
      <xdr:row>33</xdr:row>
      <xdr:rowOff>157226</xdr:rowOff>
    </xdr:to>
    <xdr:sp macro="" textlink="">
      <xdr:nvSpPr>
        <xdr:cNvPr id="89" name="楕円 88"/>
        <xdr:cNvSpPr/>
      </xdr:nvSpPr>
      <xdr:spPr>
        <a:xfrm>
          <a:off x="2159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167403</xdr:rowOff>
    </xdr:from>
    <xdr:ext cx="762000" cy="259045"/>
    <xdr:sp macro="" textlink="">
      <xdr:nvSpPr>
        <xdr:cNvPr id="90" name="テキスト ボックス 89"/>
        <xdr:cNvSpPr txBox="1"/>
      </xdr:nvSpPr>
      <xdr:spPr>
        <a:xfrm>
          <a:off x="1828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28194</xdr:rowOff>
    </xdr:from>
    <xdr:to>
      <xdr:col>6</xdr:col>
      <xdr:colOff>171450</xdr:colOff>
      <xdr:row>33</xdr:row>
      <xdr:rowOff>129794</xdr:rowOff>
    </xdr:to>
    <xdr:sp macro="" textlink="">
      <xdr:nvSpPr>
        <xdr:cNvPr id="91" name="楕円 90"/>
        <xdr:cNvSpPr/>
      </xdr:nvSpPr>
      <xdr:spPr>
        <a:xfrm>
          <a:off x="1270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139971</xdr:rowOff>
    </xdr:from>
    <xdr:ext cx="762000" cy="259045"/>
    <xdr:sp macro="" textlink="">
      <xdr:nvSpPr>
        <xdr:cNvPr id="92" name="テキスト ボックス 91"/>
        <xdr:cNvSpPr txBox="1"/>
      </xdr:nvSpPr>
      <xdr:spPr>
        <a:xfrm>
          <a:off x="939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物件費</a:t>
          </a:r>
          <a:r>
            <a:rPr lang="ja-JP" altLang="en-US" sz="1100" b="0">
              <a:solidFill>
                <a:schemeClr val="dk1"/>
              </a:solidFill>
              <a:effectLst/>
              <a:latin typeface="+mn-lt"/>
              <a:ea typeface="+mn-ea"/>
              <a:cs typeface="+mn-cs"/>
            </a:rPr>
            <a:t>に係る経常収支比率は、</a:t>
          </a:r>
          <a:r>
            <a:rPr lang="en-US" altLang="ja-JP" sz="1100" b="0">
              <a:solidFill>
                <a:schemeClr val="dk1"/>
              </a:solidFill>
              <a:effectLst/>
              <a:latin typeface="+mn-lt"/>
              <a:ea typeface="+mn-ea"/>
              <a:cs typeface="+mn-cs"/>
            </a:rPr>
            <a:t>3.2</a:t>
          </a:r>
          <a:r>
            <a:rPr lang="ja-JP" altLang="ja-JP" sz="1100" b="0">
              <a:solidFill>
                <a:schemeClr val="dk1"/>
              </a:solidFill>
              <a:effectLst/>
              <a:latin typeface="+mn-lt"/>
              <a:ea typeface="+mn-ea"/>
              <a:cs typeface="+mn-cs"/>
            </a:rPr>
            <a:t>ポイント</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しました。会計年度任用職員制度の導入により物件費であった賃金が報酬等の人件費へ移行した影響によるものです。</a:t>
          </a:r>
          <a:endParaRPr lang="ja-JP" altLang="ja-JP" sz="1400">
            <a:effectLst/>
          </a:endParaRPr>
        </a:p>
        <a:p>
          <a:r>
            <a:rPr lang="ja-JP" altLang="ja-JP" sz="1100" b="0">
              <a:solidFill>
                <a:schemeClr val="dk1"/>
              </a:solidFill>
              <a:effectLst/>
              <a:latin typeface="+mn-lt"/>
              <a:ea typeface="+mn-ea"/>
              <a:cs typeface="+mn-cs"/>
            </a:rPr>
            <a:t>　依然として類似団体内平均値より高い数値となっており、今後も民間で実現可能な業務の検討等により、コストの削減に努めてまいります。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20</xdr:row>
      <xdr:rowOff>35560</xdr:rowOff>
    </xdr:to>
    <xdr:cxnSp macro="">
      <xdr:nvCxnSpPr>
        <xdr:cNvPr id="125" name="直線コネクタ 124"/>
        <xdr:cNvCxnSpPr/>
      </xdr:nvCxnSpPr>
      <xdr:spPr>
        <a:xfrm flipV="1">
          <a:off x="15671800" y="32207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20320</xdr:rowOff>
    </xdr:from>
    <xdr:to>
      <xdr:col>78</xdr:col>
      <xdr:colOff>69850</xdr:colOff>
      <xdr:row>20</xdr:row>
      <xdr:rowOff>35560</xdr:rowOff>
    </xdr:to>
    <xdr:cxnSp macro="">
      <xdr:nvCxnSpPr>
        <xdr:cNvPr id="128" name="直線コネクタ 127"/>
        <xdr:cNvCxnSpPr/>
      </xdr:nvCxnSpPr>
      <xdr:spPr>
        <a:xfrm>
          <a:off x="14782800" y="3449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20</xdr:row>
      <xdr:rowOff>20320</xdr:rowOff>
    </xdr:to>
    <xdr:cxnSp macro="">
      <xdr:nvCxnSpPr>
        <xdr:cNvPr id="131" name="直線コネクタ 130"/>
        <xdr:cNvCxnSpPr/>
      </xdr:nvCxnSpPr>
      <xdr:spPr>
        <a:xfrm>
          <a:off x="13893800" y="3304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19</xdr:row>
      <xdr:rowOff>46990</xdr:rowOff>
    </xdr:to>
    <xdr:cxnSp macro="">
      <xdr:nvCxnSpPr>
        <xdr:cNvPr id="134" name="直線コネクタ 133"/>
        <xdr:cNvCxnSpPr/>
      </xdr:nvCxnSpPr>
      <xdr:spPr>
        <a:xfrm>
          <a:off x="13004800" y="3121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4" name="楕円 143"/>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5"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156210</xdr:rowOff>
    </xdr:from>
    <xdr:to>
      <xdr:col>78</xdr:col>
      <xdr:colOff>120650</xdr:colOff>
      <xdr:row>20</xdr:row>
      <xdr:rowOff>86360</xdr:rowOff>
    </xdr:to>
    <xdr:sp macro="" textlink="">
      <xdr:nvSpPr>
        <xdr:cNvPr id="146" name="楕円 145"/>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71137</xdr:rowOff>
    </xdr:from>
    <xdr:ext cx="736600" cy="259045"/>
    <xdr:sp macro="" textlink="">
      <xdr:nvSpPr>
        <xdr:cNvPr id="147" name="テキスト ボックス 146"/>
        <xdr:cNvSpPr txBox="1"/>
      </xdr:nvSpPr>
      <xdr:spPr>
        <a:xfrm>
          <a:off x="15290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140970</xdr:rowOff>
    </xdr:from>
    <xdr:to>
      <xdr:col>74</xdr:col>
      <xdr:colOff>31750</xdr:colOff>
      <xdr:row>20</xdr:row>
      <xdr:rowOff>71120</xdr:rowOff>
    </xdr:to>
    <xdr:sp macro="" textlink="">
      <xdr:nvSpPr>
        <xdr:cNvPr id="148" name="楕円 147"/>
        <xdr:cNvSpPr/>
      </xdr:nvSpPr>
      <xdr:spPr>
        <a:xfrm>
          <a:off x="14732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55897</xdr:rowOff>
    </xdr:from>
    <xdr:ext cx="762000" cy="259045"/>
    <xdr:sp macro="" textlink="">
      <xdr:nvSpPr>
        <xdr:cNvPr id="149" name="テキスト ボックス 148"/>
        <xdr:cNvSpPr txBox="1"/>
      </xdr:nvSpPr>
      <xdr:spPr>
        <a:xfrm>
          <a:off x="144018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0" name="楕円 149"/>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1" name="テキスト ボックス 150"/>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dk1"/>
              </a:solidFill>
              <a:effectLst/>
              <a:latin typeface="+mn-lt"/>
              <a:ea typeface="+mn-ea"/>
              <a:cs typeface="+mn-cs"/>
            </a:rPr>
            <a:t>　扶助費の決算額は増加しておりますが、特定財源の増加割合が高いため、</a:t>
          </a:r>
          <a:r>
            <a:rPr lang="en-US" altLang="ja-JP" sz="1100" b="0">
              <a:solidFill>
                <a:schemeClr val="dk1"/>
              </a:solidFill>
              <a:effectLst/>
              <a:latin typeface="+mn-lt"/>
              <a:ea typeface="+mn-ea"/>
              <a:cs typeface="+mn-cs"/>
            </a:rPr>
            <a:t>1.5</a:t>
          </a:r>
          <a:r>
            <a:rPr lang="ja-JP" altLang="en-US" sz="1100" b="0">
              <a:solidFill>
                <a:schemeClr val="dk1"/>
              </a:solidFill>
              <a:effectLst/>
              <a:latin typeface="+mn-lt"/>
              <a:ea typeface="+mn-ea"/>
              <a:cs typeface="+mn-cs"/>
            </a:rPr>
            <a:t>ポイント減少しました。</a:t>
          </a:r>
          <a:r>
            <a:rPr lang="ja-JP" altLang="ja-JP" sz="1100" b="0">
              <a:solidFill>
                <a:schemeClr val="dk1"/>
              </a:solidFill>
              <a:effectLst/>
              <a:latin typeface="+mn-lt"/>
              <a:ea typeface="+mn-ea"/>
              <a:cs typeface="+mn-cs"/>
            </a:rPr>
            <a:t>障がい者福祉の事業等で</a:t>
          </a:r>
          <a:r>
            <a:rPr lang="ja-JP" altLang="en-US" sz="1100" b="0">
              <a:solidFill>
                <a:schemeClr val="dk1"/>
              </a:solidFill>
              <a:effectLst/>
              <a:latin typeface="+mn-lt"/>
              <a:ea typeface="+mn-ea"/>
              <a:cs typeface="+mn-cs"/>
            </a:rPr>
            <a:t>、扶助費の決算額は増加し</a:t>
          </a:r>
          <a:r>
            <a:rPr lang="ja-JP" altLang="ja-JP" sz="1100" b="0">
              <a:solidFill>
                <a:schemeClr val="dk1"/>
              </a:solidFill>
              <a:effectLst/>
              <a:latin typeface="+mn-lt"/>
              <a:ea typeface="+mn-ea"/>
              <a:cs typeface="+mn-cs"/>
            </a:rPr>
            <a:t>ており、</a:t>
          </a:r>
          <a:r>
            <a:rPr lang="ja-JP" altLang="en-US" sz="1100" b="0">
              <a:solidFill>
                <a:schemeClr val="dk1"/>
              </a:solidFill>
              <a:effectLst/>
              <a:latin typeface="+mn-lt"/>
              <a:ea typeface="+mn-ea"/>
              <a:cs typeface="+mn-cs"/>
            </a:rPr>
            <a:t>指標も</a:t>
          </a:r>
          <a:r>
            <a:rPr lang="ja-JP" altLang="ja-JP" sz="1100" b="0">
              <a:solidFill>
                <a:schemeClr val="dk1"/>
              </a:solidFill>
              <a:effectLst/>
              <a:latin typeface="+mn-lt"/>
              <a:ea typeface="+mn-ea"/>
              <a:cs typeface="+mn-cs"/>
            </a:rPr>
            <a:t>類似団体内平均値</a:t>
          </a:r>
          <a:r>
            <a:rPr lang="ja-JP" altLang="en-US" sz="1100" b="0">
              <a:solidFill>
                <a:schemeClr val="dk1"/>
              </a:solidFill>
              <a:effectLst/>
              <a:latin typeface="+mn-lt"/>
              <a:ea typeface="+mn-ea"/>
              <a:cs typeface="+mn-cs"/>
            </a:rPr>
            <a:t>を</a:t>
          </a:r>
          <a:r>
            <a:rPr lang="ja-JP" altLang="ja-JP" sz="1100" b="0">
              <a:solidFill>
                <a:schemeClr val="dk1"/>
              </a:solidFill>
              <a:effectLst/>
              <a:latin typeface="+mn-lt"/>
              <a:ea typeface="+mn-ea"/>
              <a:cs typeface="+mn-cs"/>
            </a:rPr>
            <a:t>上回っています。</a:t>
          </a:r>
          <a:endParaRPr lang="ja-JP" altLang="ja-JP">
            <a:effectLst/>
          </a:endParaRPr>
        </a:p>
        <a:p>
          <a:r>
            <a:rPr lang="ja-JP" altLang="ja-JP" sz="1100" b="0">
              <a:solidFill>
                <a:schemeClr val="dk1"/>
              </a:solidFill>
              <a:effectLst/>
              <a:latin typeface="+mn-lt"/>
              <a:ea typeface="+mn-ea"/>
              <a:cs typeface="+mn-cs"/>
            </a:rPr>
            <a:t>　</a:t>
          </a:r>
          <a:r>
            <a:rPr lang="ja-JP" altLang="en-US" sz="1100" b="0">
              <a:solidFill>
                <a:schemeClr val="dk1"/>
              </a:solidFill>
              <a:effectLst/>
              <a:latin typeface="+mn-lt"/>
              <a:ea typeface="+mn-ea"/>
              <a:cs typeface="+mn-cs"/>
            </a:rPr>
            <a:t>また、</a:t>
          </a:r>
          <a:r>
            <a:rPr lang="ja-JP" altLang="ja-JP" sz="1100" b="0">
              <a:solidFill>
                <a:schemeClr val="dk1"/>
              </a:solidFill>
              <a:effectLst/>
              <a:latin typeface="+mn-lt"/>
              <a:ea typeface="+mn-ea"/>
              <a:cs typeface="+mn-cs"/>
            </a:rPr>
            <a:t>人口増加が続く瑞穂市では若い世代も多く扶助費は</a:t>
          </a:r>
          <a:r>
            <a:rPr lang="ja-JP" altLang="en-US" sz="1100" b="0">
              <a:solidFill>
                <a:schemeClr val="dk1"/>
              </a:solidFill>
              <a:effectLst/>
              <a:latin typeface="+mn-lt"/>
              <a:ea typeface="+mn-ea"/>
              <a:cs typeface="+mn-cs"/>
            </a:rPr>
            <a:t>増加しやすい環境にあると言えます</a:t>
          </a:r>
          <a:r>
            <a:rPr lang="ja-JP" altLang="ja-JP" sz="1100" b="0">
              <a:solidFill>
                <a:schemeClr val="dk1"/>
              </a:solidFill>
              <a:effectLst/>
              <a:latin typeface="+mn-lt"/>
              <a:ea typeface="+mn-ea"/>
              <a:cs typeface="+mn-cs"/>
            </a:rPr>
            <a:t>。</a:t>
          </a:r>
          <a:endParaRPr lang="en-US" altLang="ja-JP" sz="1100" b="0">
            <a:solidFill>
              <a:schemeClr val="dk1"/>
            </a:solidFill>
            <a:effectLst/>
            <a:latin typeface="+mn-lt"/>
            <a:ea typeface="+mn-ea"/>
            <a:cs typeface="+mn-cs"/>
          </a:endParaRPr>
        </a:p>
        <a:p>
          <a:r>
            <a:rPr lang="ja-JP" altLang="ja-JP" sz="1100" b="0">
              <a:solidFill>
                <a:schemeClr val="dk1"/>
              </a:solidFill>
              <a:effectLst/>
              <a:latin typeface="+mn-lt"/>
              <a:ea typeface="+mn-ea"/>
              <a:cs typeface="+mn-cs"/>
            </a:rPr>
            <a:t>　今後も適正な支出に努めてまいります。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102507</xdr:rowOff>
    </xdr:to>
    <xdr:cxnSp macro="">
      <xdr:nvCxnSpPr>
        <xdr:cNvPr id="188" name="直線コネクタ 187"/>
        <xdr:cNvCxnSpPr/>
      </xdr:nvCxnSpPr>
      <xdr:spPr>
        <a:xfrm flipV="1">
          <a:off x="3987800" y="97118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102507</xdr:rowOff>
    </xdr:to>
    <xdr:cxnSp macro="">
      <xdr:nvCxnSpPr>
        <xdr:cNvPr id="191" name="直線コネクタ 190"/>
        <xdr:cNvCxnSpPr/>
      </xdr:nvCxnSpPr>
      <xdr:spPr>
        <a:xfrm>
          <a:off x="3098800" y="9722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121557</xdr:rowOff>
    </xdr:to>
    <xdr:cxnSp macro="">
      <xdr:nvCxnSpPr>
        <xdr:cNvPr id="194" name="直線コネクタ 193"/>
        <xdr:cNvCxnSpPr/>
      </xdr:nvCxnSpPr>
      <xdr:spPr>
        <a:xfrm>
          <a:off x="2209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56243</xdr:rowOff>
    </xdr:to>
    <xdr:cxnSp macro="">
      <xdr:nvCxnSpPr>
        <xdr:cNvPr id="197" name="直線コネクタ 196"/>
        <xdr:cNvCxnSpPr/>
      </xdr:nvCxnSpPr>
      <xdr:spPr>
        <a:xfrm>
          <a:off x="1320800" y="9581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8"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1" name="楕円 210"/>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2" name="テキスト ボックス 211"/>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3" name="楕円 212"/>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14" name="テキスト ボックス 213"/>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6" name="テキスト ボックス 215"/>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その他の主なものは繰出金です。</a:t>
          </a:r>
          <a:endParaRPr lang="ja-JP" altLang="ja-JP" sz="1400">
            <a:effectLst/>
          </a:endParaRPr>
        </a:p>
        <a:p>
          <a:r>
            <a:rPr lang="ja-JP" altLang="ja-JP" sz="1100" b="0">
              <a:solidFill>
                <a:schemeClr val="dk1"/>
              </a:solidFill>
              <a:effectLst/>
              <a:latin typeface="+mn-lt"/>
              <a:ea typeface="+mn-ea"/>
              <a:cs typeface="+mn-cs"/>
            </a:rPr>
            <a:t>　</a:t>
          </a:r>
          <a:r>
            <a:rPr lang="ja-JP" altLang="en-US" sz="1100" b="0">
              <a:solidFill>
                <a:schemeClr val="dk1"/>
              </a:solidFill>
              <a:effectLst/>
              <a:latin typeface="+mn-lt"/>
              <a:ea typeface="+mn-ea"/>
              <a:cs typeface="+mn-cs"/>
            </a:rPr>
            <a:t>令和２年度の繰出金（一般財源を充当したもの）は微減、その他維持補修費（一般財源を充当したもの）は微増となり、ほぼ同水準</a:t>
          </a:r>
          <a:r>
            <a:rPr lang="ja-JP" altLang="ja-JP" sz="1100" b="0">
              <a:solidFill>
                <a:schemeClr val="dk1"/>
              </a:solidFill>
              <a:effectLst/>
              <a:latin typeface="+mn-lt"/>
              <a:ea typeface="+mn-ea"/>
              <a:cs typeface="+mn-cs"/>
            </a:rPr>
            <a:t>となりました。</a:t>
          </a:r>
          <a:endParaRPr lang="ja-JP" altLang="ja-JP" sz="1400">
            <a:effectLst/>
          </a:endParaRPr>
        </a:p>
        <a:p>
          <a:r>
            <a:rPr lang="ja-JP" altLang="ja-JP" sz="1100" b="0">
              <a:solidFill>
                <a:schemeClr val="dk1"/>
              </a:solidFill>
              <a:effectLst/>
              <a:latin typeface="+mn-lt"/>
              <a:ea typeface="+mn-ea"/>
              <a:cs typeface="+mn-cs"/>
            </a:rPr>
            <a:t>　今後も繰出金の支出を抑制し、税収を主な財源とする普通会計の負担の軽減に努めてまいります。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22225</xdr:rowOff>
    </xdr:from>
    <xdr:to>
      <xdr:col>82</xdr:col>
      <xdr:colOff>107950</xdr:colOff>
      <xdr:row>54</xdr:row>
      <xdr:rowOff>31750</xdr:rowOff>
    </xdr:to>
    <xdr:cxnSp macro="">
      <xdr:nvCxnSpPr>
        <xdr:cNvPr id="253" name="直線コネクタ 252"/>
        <xdr:cNvCxnSpPr/>
      </xdr:nvCxnSpPr>
      <xdr:spPr>
        <a:xfrm flipV="1">
          <a:off x="15671800" y="92805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31750</xdr:rowOff>
    </xdr:from>
    <xdr:to>
      <xdr:col>78</xdr:col>
      <xdr:colOff>69850</xdr:colOff>
      <xdr:row>55</xdr:row>
      <xdr:rowOff>3175</xdr:rowOff>
    </xdr:to>
    <xdr:cxnSp macro="">
      <xdr:nvCxnSpPr>
        <xdr:cNvPr id="256" name="直線コネクタ 255"/>
        <xdr:cNvCxnSpPr/>
      </xdr:nvCxnSpPr>
      <xdr:spPr>
        <a:xfrm flipV="1">
          <a:off x="14782800" y="92900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xdr:rowOff>
    </xdr:from>
    <xdr:to>
      <xdr:col>73</xdr:col>
      <xdr:colOff>180975</xdr:colOff>
      <xdr:row>56</xdr:row>
      <xdr:rowOff>127000</xdr:rowOff>
    </xdr:to>
    <xdr:cxnSp macro="">
      <xdr:nvCxnSpPr>
        <xdr:cNvPr id="259" name="直線コネクタ 258"/>
        <xdr:cNvCxnSpPr/>
      </xdr:nvCxnSpPr>
      <xdr:spPr>
        <a:xfrm flipV="1">
          <a:off x="13893800" y="943292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136525</xdr:rowOff>
    </xdr:to>
    <xdr:cxnSp macro="">
      <xdr:nvCxnSpPr>
        <xdr:cNvPr id="262" name="直線コネクタ 261"/>
        <xdr:cNvCxnSpPr/>
      </xdr:nvCxnSpPr>
      <xdr:spPr>
        <a:xfrm flipV="1">
          <a:off x="13004800" y="9728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142875</xdr:rowOff>
    </xdr:from>
    <xdr:to>
      <xdr:col>82</xdr:col>
      <xdr:colOff>158750</xdr:colOff>
      <xdr:row>54</xdr:row>
      <xdr:rowOff>73025</xdr:rowOff>
    </xdr:to>
    <xdr:sp macro="" textlink="">
      <xdr:nvSpPr>
        <xdr:cNvPr id="272" name="楕円 271"/>
        <xdr:cNvSpPr/>
      </xdr:nvSpPr>
      <xdr:spPr>
        <a:xfrm>
          <a:off x="164592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159402</xdr:rowOff>
    </xdr:from>
    <xdr:ext cx="762000" cy="259045"/>
    <xdr:sp macro="" textlink="">
      <xdr:nvSpPr>
        <xdr:cNvPr id="273" name="その他該当値テキスト"/>
        <xdr:cNvSpPr txBox="1"/>
      </xdr:nvSpPr>
      <xdr:spPr>
        <a:xfrm>
          <a:off x="165989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152400</xdr:rowOff>
    </xdr:from>
    <xdr:to>
      <xdr:col>78</xdr:col>
      <xdr:colOff>120650</xdr:colOff>
      <xdr:row>54</xdr:row>
      <xdr:rowOff>82550</xdr:rowOff>
    </xdr:to>
    <xdr:sp macro="" textlink="">
      <xdr:nvSpPr>
        <xdr:cNvPr id="274" name="楕円 273"/>
        <xdr:cNvSpPr/>
      </xdr:nvSpPr>
      <xdr:spPr>
        <a:xfrm>
          <a:off x="15621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92727</xdr:rowOff>
    </xdr:from>
    <xdr:ext cx="736600" cy="259045"/>
    <xdr:sp macro="" textlink="">
      <xdr:nvSpPr>
        <xdr:cNvPr id="275" name="テキスト ボックス 274"/>
        <xdr:cNvSpPr txBox="1"/>
      </xdr:nvSpPr>
      <xdr:spPr>
        <a:xfrm>
          <a:off x="15290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123825</xdr:rowOff>
    </xdr:from>
    <xdr:to>
      <xdr:col>74</xdr:col>
      <xdr:colOff>31750</xdr:colOff>
      <xdr:row>55</xdr:row>
      <xdr:rowOff>53975</xdr:rowOff>
    </xdr:to>
    <xdr:sp macro="" textlink="">
      <xdr:nvSpPr>
        <xdr:cNvPr id="276" name="楕円 275"/>
        <xdr:cNvSpPr/>
      </xdr:nvSpPr>
      <xdr:spPr>
        <a:xfrm>
          <a:off x="14732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64152</xdr:rowOff>
    </xdr:from>
    <xdr:ext cx="762000" cy="259045"/>
    <xdr:sp macro="" textlink="">
      <xdr:nvSpPr>
        <xdr:cNvPr id="277" name="テキスト ボックス 276"/>
        <xdr:cNvSpPr txBox="1"/>
      </xdr:nvSpPr>
      <xdr:spPr>
        <a:xfrm>
          <a:off x="14401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85725</xdr:rowOff>
    </xdr:from>
    <xdr:to>
      <xdr:col>65</xdr:col>
      <xdr:colOff>53975</xdr:colOff>
      <xdr:row>57</xdr:row>
      <xdr:rowOff>15875</xdr:rowOff>
    </xdr:to>
    <xdr:sp macro="" textlink="">
      <xdr:nvSpPr>
        <xdr:cNvPr id="280" name="楕円 279"/>
        <xdr:cNvSpPr/>
      </xdr:nvSpPr>
      <xdr:spPr>
        <a:xfrm>
          <a:off x="12954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26052</xdr:rowOff>
    </xdr:from>
    <xdr:ext cx="762000" cy="259045"/>
    <xdr:sp macro="" textlink="">
      <xdr:nvSpPr>
        <xdr:cNvPr id="281" name="テキスト ボックス 280"/>
        <xdr:cNvSpPr txBox="1"/>
      </xdr:nvSpPr>
      <xdr:spPr>
        <a:xfrm>
          <a:off x="12623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令和</a:t>
          </a:r>
          <a:r>
            <a:rPr lang="ja-JP" altLang="en-US" sz="1100" b="0">
              <a:solidFill>
                <a:schemeClr val="dk1"/>
              </a:solidFill>
              <a:effectLst/>
              <a:latin typeface="+mn-lt"/>
              <a:ea typeface="+mn-ea"/>
              <a:cs typeface="+mn-cs"/>
            </a:rPr>
            <a:t>２</a:t>
          </a:r>
          <a:r>
            <a:rPr lang="ja-JP" altLang="ja-JP" sz="1100" b="0">
              <a:solidFill>
                <a:schemeClr val="dk1"/>
              </a:solidFill>
              <a:effectLst/>
              <a:latin typeface="+mn-lt"/>
              <a:ea typeface="+mn-ea"/>
              <a:cs typeface="+mn-cs"/>
            </a:rPr>
            <a:t>年度は</a:t>
          </a:r>
          <a:r>
            <a:rPr lang="en-US" altLang="ja-JP" sz="1100" b="0">
              <a:solidFill>
                <a:schemeClr val="dk1"/>
              </a:solidFill>
              <a:effectLst/>
              <a:latin typeface="+mn-lt"/>
              <a:ea typeface="+mn-ea"/>
              <a:cs typeface="+mn-cs"/>
            </a:rPr>
            <a:t>1.6</a:t>
          </a:r>
          <a:r>
            <a:rPr lang="ja-JP" altLang="ja-JP" sz="1100" b="0">
              <a:solidFill>
                <a:schemeClr val="dk1"/>
              </a:solidFill>
              <a:effectLst/>
              <a:latin typeface="+mn-lt"/>
              <a:ea typeface="+mn-ea"/>
              <a:cs typeface="+mn-cs"/>
            </a:rPr>
            <a:t>ポイント</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しました</a:t>
          </a:r>
          <a:r>
            <a:rPr lang="ja-JP" altLang="en-US" sz="1100" b="0">
              <a:solidFill>
                <a:schemeClr val="dk1"/>
              </a:solidFill>
              <a:effectLst/>
              <a:latin typeface="+mn-lt"/>
              <a:ea typeface="+mn-ea"/>
              <a:cs typeface="+mn-cs"/>
            </a:rPr>
            <a:t>が、</a:t>
          </a:r>
          <a:r>
            <a:rPr lang="ja-JP" altLang="ja-JP" sz="1100" b="0">
              <a:solidFill>
                <a:schemeClr val="dk1"/>
              </a:solidFill>
              <a:effectLst/>
              <a:latin typeface="+mn-lt"/>
              <a:ea typeface="+mn-ea"/>
              <a:cs typeface="+mn-cs"/>
            </a:rPr>
            <a:t>従来より類似団体内平均値より高い数値となって</a:t>
          </a:r>
          <a:r>
            <a:rPr lang="ja-JP" altLang="en-US" sz="1100" b="0">
              <a:solidFill>
                <a:schemeClr val="dk1"/>
              </a:solidFill>
              <a:effectLst/>
              <a:latin typeface="+mn-lt"/>
              <a:ea typeface="+mn-ea"/>
              <a:cs typeface="+mn-cs"/>
            </a:rPr>
            <a:t>います</a:t>
          </a:r>
          <a:r>
            <a:rPr lang="ja-JP" altLang="ja-JP" sz="1100" b="0">
              <a:solidFill>
                <a:schemeClr val="dk1"/>
              </a:solidFill>
              <a:effectLst/>
              <a:latin typeface="+mn-lt"/>
              <a:ea typeface="+mn-ea"/>
              <a:cs typeface="+mn-cs"/>
            </a:rPr>
            <a:t>。</a:t>
          </a:r>
          <a:endParaRPr lang="ja-JP" altLang="ja-JP" sz="1400">
            <a:effectLst/>
          </a:endParaRPr>
        </a:p>
        <a:p>
          <a:r>
            <a:rPr lang="ja-JP" altLang="ja-JP" sz="1100" b="0">
              <a:solidFill>
                <a:schemeClr val="dk1"/>
              </a:solidFill>
              <a:effectLst/>
              <a:latin typeface="+mn-lt"/>
              <a:ea typeface="+mn-ea"/>
              <a:cs typeface="+mn-cs"/>
            </a:rPr>
            <a:t>　補助金・負担金の見直し等により支出の削減に努めてまいります。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88138</xdr:rowOff>
    </xdr:to>
    <xdr:cxnSp macro="">
      <xdr:nvCxnSpPr>
        <xdr:cNvPr id="311" name="直線コネクタ 310"/>
        <xdr:cNvCxnSpPr/>
      </xdr:nvCxnSpPr>
      <xdr:spPr>
        <a:xfrm flipV="1">
          <a:off x="15671800" y="63586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88138</xdr:rowOff>
    </xdr:to>
    <xdr:cxnSp macro="">
      <xdr:nvCxnSpPr>
        <xdr:cNvPr id="314" name="直線コネクタ 313"/>
        <xdr:cNvCxnSpPr/>
      </xdr:nvCxnSpPr>
      <xdr:spPr>
        <a:xfrm>
          <a:off x="14782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28702</xdr:rowOff>
    </xdr:to>
    <xdr:cxnSp macro="">
      <xdr:nvCxnSpPr>
        <xdr:cNvPr id="317" name="直線コネクタ 316"/>
        <xdr:cNvCxnSpPr/>
      </xdr:nvCxnSpPr>
      <xdr:spPr>
        <a:xfrm>
          <a:off x="13893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1270</xdr:rowOff>
    </xdr:to>
    <xdr:cxnSp macro="">
      <xdr:nvCxnSpPr>
        <xdr:cNvPr id="320" name="直線コネクタ 319"/>
        <xdr:cNvCxnSpPr/>
      </xdr:nvCxnSpPr>
      <xdr:spPr>
        <a:xfrm flipV="1">
          <a:off x="13004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30" name="楕円 329"/>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31"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2" name="楕円 331"/>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3" name="テキスト ボックス 332"/>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4" name="楕円 333"/>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5" name="テキスト ボックス 33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6" name="楕円 335"/>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7" name="テキスト ボックス 33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8" name="楕円 337"/>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9" name="テキスト ボックス 338"/>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　令和２年度の公債費は、前年度に比べて</a:t>
          </a:r>
          <a:r>
            <a:rPr lang="en-US" altLang="ja-JP" sz="1100" b="0">
              <a:solidFill>
                <a:schemeClr val="dk1"/>
              </a:solidFill>
              <a:effectLst/>
              <a:latin typeface="+mn-lt"/>
              <a:ea typeface="+mn-ea"/>
              <a:cs typeface="+mn-cs"/>
            </a:rPr>
            <a:t>26,066</a:t>
          </a:r>
          <a:r>
            <a:rPr lang="ja-JP" altLang="ja-JP" sz="1100" b="0">
              <a:solidFill>
                <a:schemeClr val="dk1"/>
              </a:solidFill>
              <a:effectLst/>
              <a:latin typeface="+mn-lt"/>
              <a:ea typeface="+mn-ea"/>
              <a:cs typeface="+mn-cs"/>
            </a:rPr>
            <a:t>千円増加</a:t>
          </a:r>
          <a:r>
            <a:rPr lang="ja-JP" altLang="en-US" sz="1100" b="0">
              <a:solidFill>
                <a:schemeClr val="dk1"/>
              </a:solidFill>
              <a:effectLst/>
              <a:latin typeface="+mn-lt"/>
              <a:ea typeface="+mn-ea"/>
              <a:cs typeface="+mn-cs"/>
            </a:rPr>
            <a:t>しましたが、同水準の推移となりました</a:t>
          </a:r>
          <a:r>
            <a:rPr lang="ja-JP" altLang="ja-JP" sz="1100" b="0">
              <a:solidFill>
                <a:schemeClr val="dk1"/>
              </a:solidFill>
              <a:effectLst/>
              <a:latin typeface="+mn-lt"/>
              <a:ea typeface="+mn-ea"/>
              <a:cs typeface="+mn-cs"/>
            </a:rPr>
            <a:t>。</a:t>
          </a:r>
          <a:endParaRPr lang="ja-JP" altLang="ja-JP" sz="1400">
            <a:effectLst/>
          </a:endParaRPr>
        </a:p>
        <a:p>
          <a:r>
            <a:rPr lang="ja-JP" altLang="ja-JP" sz="1100" b="0">
              <a:solidFill>
                <a:schemeClr val="dk1"/>
              </a:solidFill>
              <a:effectLst/>
              <a:latin typeface="+mn-lt"/>
              <a:ea typeface="+mn-ea"/>
              <a:cs typeface="+mn-cs"/>
            </a:rPr>
            <a:t>　類似団体内平均値は常に下回っていますが、地方債の残高は増加しています。今後も引き続き適正な市債の管理に努めてまいります。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115570</xdr:rowOff>
    </xdr:to>
    <xdr:cxnSp macro="">
      <xdr:nvCxnSpPr>
        <xdr:cNvPr id="369" name="直線コネクタ 368"/>
        <xdr:cNvCxnSpPr/>
      </xdr:nvCxnSpPr>
      <xdr:spPr>
        <a:xfrm>
          <a:off x="3987800" y="12974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133858</xdr:rowOff>
    </xdr:to>
    <xdr:cxnSp macro="">
      <xdr:nvCxnSpPr>
        <xdr:cNvPr id="372" name="直線コネクタ 371"/>
        <xdr:cNvCxnSpPr/>
      </xdr:nvCxnSpPr>
      <xdr:spPr>
        <a:xfrm flipV="1">
          <a:off x="3098800" y="12974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133858</xdr:rowOff>
    </xdr:from>
    <xdr:to>
      <xdr:col>15</xdr:col>
      <xdr:colOff>98425</xdr:colOff>
      <xdr:row>76</xdr:row>
      <xdr:rowOff>90424</xdr:rowOff>
    </xdr:to>
    <xdr:cxnSp macro="">
      <xdr:nvCxnSpPr>
        <xdr:cNvPr id="375" name="直線コネクタ 374"/>
        <xdr:cNvCxnSpPr/>
      </xdr:nvCxnSpPr>
      <xdr:spPr>
        <a:xfrm flipV="1">
          <a:off x="2209800" y="129926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122428</xdr:rowOff>
    </xdr:to>
    <xdr:cxnSp macro="">
      <xdr:nvCxnSpPr>
        <xdr:cNvPr id="378" name="直線コネクタ 377"/>
        <xdr:cNvCxnSpPr/>
      </xdr:nvCxnSpPr>
      <xdr:spPr>
        <a:xfrm flipV="1">
          <a:off x="1320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8" name="楕円 387"/>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9"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0" name="楕円 389"/>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1" name="テキスト ボックス 390"/>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83058</xdr:rowOff>
    </xdr:from>
    <xdr:to>
      <xdr:col>15</xdr:col>
      <xdr:colOff>149225</xdr:colOff>
      <xdr:row>76</xdr:row>
      <xdr:rowOff>13208</xdr:rowOff>
    </xdr:to>
    <xdr:sp macro="" textlink="">
      <xdr:nvSpPr>
        <xdr:cNvPr id="392" name="楕円 391"/>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23385</xdr:rowOff>
    </xdr:from>
    <xdr:ext cx="762000" cy="259045"/>
    <xdr:sp macro="" textlink="">
      <xdr:nvSpPr>
        <xdr:cNvPr id="393" name="テキスト ボックス 392"/>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94" name="楕円 393"/>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95" name="テキスト ボックス 394"/>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6" name="楕円 395"/>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7" name="テキスト ボックス 396"/>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前年度に比べて、</a:t>
          </a:r>
          <a:r>
            <a:rPr kumimoji="1" lang="ja-JP" altLang="en-US" sz="1100">
              <a:solidFill>
                <a:schemeClr val="dk1"/>
              </a:solidFill>
              <a:effectLst/>
              <a:latin typeface="+mn-lt"/>
              <a:ea typeface="+mn-ea"/>
              <a:cs typeface="+mn-cs"/>
            </a:rPr>
            <a:t>物件費で</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ポイント、扶助費で</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ポイント、補助費等で</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その他は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人件費で</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上昇したこと等により、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年度より漸増の傾向にあり、平成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年度以降類似団体内平均値を上回る結果</a:t>
          </a:r>
          <a:r>
            <a:rPr kumimoji="1" lang="ja-JP" altLang="en-US" sz="1100">
              <a:solidFill>
                <a:schemeClr val="dk1"/>
              </a:solidFill>
              <a:effectLst/>
              <a:latin typeface="+mn-lt"/>
              <a:ea typeface="+mn-ea"/>
              <a:cs typeface="+mn-cs"/>
            </a:rPr>
            <a:t>であったところ、令和２年度は類似団体内平均値を下回り改善されましたが、</a:t>
          </a:r>
          <a:r>
            <a:rPr kumimoji="1" lang="ja-JP" altLang="ja-JP" sz="1100">
              <a:solidFill>
                <a:schemeClr val="dk1"/>
              </a:solidFill>
              <a:effectLst/>
              <a:latin typeface="+mn-lt"/>
              <a:ea typeface="+mn-ea"/>
              <a:cs typeface="+mn-cs"/>
            </a:rPr>
            <a:t>更に事務事業の見直し等により経常経費の削減に努めてまいります。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21844</xdr:rowOff>
    </xdr:to>
    <xdr:cxnSp macro="">
      <xdr:nvCxnSpPr>
        <xdr:cNvPr id="428" name="直線コネクタ 427"/>
        <xdr:cNvCxnSpPr/>
      </xdr:nvCxnSpPr>
      <xdr:spPr>
        <a:xfrm flipV="1">
          <a:off x="15671800" y="132715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21844</xdr:rowOff>
    </xdr:to>
    <xdr:cxnSp macro="">
      <xdr:nvCxnSpPr>
        <xdr:cNvPr id="431" name="直線コネクタ 430"/>
        <xdr:cNvCxnSpPr/>
      </xdr:nvCxnSpPr>
      <xdr:spPr>
        <a:xfrm>
          <a:off x="14782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147574</xdr:rowOff>
    </xdr:to>
    <xdr:cxnSp macro="">
      <xdr:nvCxnSpPr>
        <xdr:cNvPr id="434" name="直線コネクタ 433"/>
        <xdr:cNvCxnSpPr/>
      </xdr:nvCxnSpPr>
      <xdr:spPr>
        <a:xfrm>
          <a:off x="13893800" y="132943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92711</xdr:rowOff>
    </xdr:to>
    <xdr:cxnSp macro="">
      <xdr:nvCxnSpPr>
        <xdr:cNvPr id="437" name="直線コネクタ 436"/>
        <xdr:cNvCxnSpPr/>
      </xdr:nvCxnSpPr>
      <xdr:spPr>
        <a:xfrm>
          <a:off x="13004800" y="1315262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7" name="楕円 446"/>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48"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49" name="楕円 448"/>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50" name="テキスト ボックス 449"/>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1" name="楕円 450"/>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2" name="テキスト ボックス 451"/>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3" name="楕円 452"/>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4" name="テキスト ボックス 453"/>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5" name="楕円 454"/>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6" name="テキスト ボックス 455"/>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10311</xdr:rowOff>
    </xdr:from>
    <xdr:to>
      <xdr:col>29</xdr:col>
      <xdr:colOff>127000</xdr:colOff>
      <xdr:row>19</xdr:row>
      <xdr:rowOff>83446</xdr:rowOff>
    </xdr:to>
    <xdr:cxnSp macro="">
      <xdr:nvCxnSpPr>
        <xdr:cNvPr id="52" name="直線コネクタ 51"/>
        <xdr:cNvCxnSpPr/>
      </xdr:nvCxnSpPr>
      <xdr:spPr bwMode="auto">
        <a:xfrm flipV="1">
          <a:off x="5003800" y="3315486"/>
          <a:ext cx="647700" cy="7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129770</xdr:rowOff>
    </xdr:from>
    <xdr:to>
      <xdr:col>26</xdr:col>
      <xdr:colOff>50800</xdr:colOff>
      <xdr:row>19</xdr:row>
      <xdr:rowOff>83446</xdr:rowOff>
    </xdr:to>
    <xdr:cxnSp macro="">
      <xdr:nvCxnSpPr>
        <xdr:cNvPr id="55" name="直線コネクタ 54"/>
        <xdr:cNvCxnSpPr/>
      </xdr:nvCxnSpPr>
      <xdr:spPr bwMode="auto">
        <a:xfrm>
          <a:off x="4305300" y="3263495"/>
          <a:ext cx="698500" cy="12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129770</xdr:rowOff>
    </xdr:from>
    <xdr:to>
      <xdr:col>22</xdr:col>
      <xdr:colOff>114300</xdr:colOff>
      <xdr:row>18</xdr:row>
      <xdr:rowOff>154231</xdr:rowOff>
    </xdr:to>
    <xdr:cxnSp macro="">
      <xdr:nvCxnSpPr>
        <xdr:cNvPr id="58" name="直線コネクタ 57"/>
        <xdr:cNvCxnSpPr/>
      </xdr:nvCxnSpPr>
      <xdr:spPr bwMode="auto">
        <a:xfrm flipV="1">
          <a:off x="3606800" y="3263495"/>
          <a:ext cx="698500" cy="2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154231</xdr:rowOff>
    </xdr:from>
    <xdr:to>
      <xdr:col>18</xdr:col>
      <xdr:colOff>177800</xdr:colOff>
      <xdr:row>19</xdr:row>
      <xdr:rowOff>11192</xdr:rowOff>
    </xdr:to>
    <xdr:cxnSp macro="">
      <xdr:nvCxnSpPr>
        <xdr:cNvPr id="61" name="直線コネクタ 60"/>
        <xdr:cNvCxnSpPr/>
      </xdr:nvCxnSpPr>
      <xdr:spPr bwMode="auto">
        <a:xfrm flipV="1">
          <a:off x="2908300" y="3287956"/>
          <a:ext cx="698500" cy="2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130961</xdr:rowOff>
    </xdr:from>
    <xdr:to>
      <xdr:col>29</xdr:col>
      <xdr:colOff>177800</xdr:colOff>
      <xdr:row>19</xdr:row>
      <xdr:rowOff>61111</xdr:rowOff>
    </xdr:to>
    <xdr:sp macro="" textlink="">
      <xdr:nvSpPr>
        <xdr:cNvPr id="71" name="楕円 70"/>
        <xdr:cNvSpPr/>
      </xdr:nvSpPr>
      <xdr:spPr bwMode="auto">
        <a:xfrm>
          <a:off x="5600700" y="326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103038</xdr:rowOff>
    </xdr:from>
    <xdr:ext cx="762000" cy="259045"/>
    <xdr:sp macro="" textlink="">
      <xdr:nvSpPr>
        <xdr:cNvPr id="72" name="人口1人当たり決算額の推移該当値テキスト130"/>
        <xdr:cNvSpPr txBox="1"/>
      </xdr:nvSpPr>
      <xdr:spPr>
        <a:xfrm>
          <a:off x="5740400" y="323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32646</xdr:rowOff>
    </xdr:from>
    <xdr:to>
      <xdr:col>26</xdr:col>
      <xdr:colOff>101600</xdr:colOff>
      <xdr:row>19</xdr:row>
      <xdr:rowOff>134246</xdr:rowOff>
    </xdr:to>
    <xdr:sp macro="" textlink="">
      <xdr:nvSpPr>
        <xdr:cNvPr id="73" name="楕円 72"/>
        <xdr:cNvSpPr/>
      </xdr:nvSpPr>
      <xdr:spPr bwMode="auto">
        <a:xfrm>
          <a:off x="4953000" y="33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119023</xdr:rowOff>
    </xdr:from>
    <xdr:ext cx="736600" cy="259045"/>
    <xdr:sp macro="" textlink="">
      <xdr:nvSpPr>
        <xdr:cNvPr id="74" name="テキスト ボックス 73"/>
        <xdr:cNvSpPr txBox="1"/>
      </xdr:nvSpPr>
      <xdr:spPr>
        <a:xfrm>
          <a:off x="4622800" y="342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78970</xdr:rowOff>
    </xdr:from>
    <xdr:to>
      <xdr:col>22</xdr:col>
      <xdr:colOff>165100</xdr:colOff>
      <xdr:row>19</xdr:row>
      <xdr:rowOff>9120</xdr:rowOff>
    </xdr:to>
    <xdr:sp macro="" textlink="">
      <xdr:nvSpPr>
        <xdr:cNvPr id="75" name="楕円 74"/>
        <xdr:cNvSpPr/>
      </xdr:nvSpPr>
      <xdr:spPr bwMode="auto">
        <a:xfrm>
          <a:off x="4254500" y="321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165347</xdr:rowOff>
    </xdr:from>
    <xdr:ext cx="762000" cy="259045"/>
    <xdr:sp macro="" textlink="">
      <xdr:nvSpPr>
        <xdr:cNvPr id="76" name="テキスト ボックス 75"/>
        <xdr:cNvSpPr txBox="1"/>
      </xdr:nvSpPr>
      <xdr:spPr>
        <a:xfrm>
          <a:off x="3924300" y="329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103431</xdr:rowOff>
    </xdr:from>
    <xdr:to>
      <xdr:col>19</xdr:col>
      <xdr:colOff>38100</xdr:colOff>
      <xdr:row>19</xdr:row>
      <xdr:rowOff>33581</xdr:rowOff>
    </xdr:to>
    <xdr:sp macro="" textlink="">
      <xdr:nvSpPr>
        <xdr:cNvPr id="77" name="楕円 76"/>
        <xdr:cNvSpPr/>
      </xdr:nvSpPr>
      <xdr:spPr bwMode="auto">
        <a:xfrm>
          <a:off x="3556000" y="323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18358</xdr:rowOff>
    </xdr:from>
    <xdr:ext cx="762000" cy="259045"/>
    <xdr:sp macro="" textlink="">
      <xdr:nvSpPr>
        <xdr:cNvPr id="78" name="テキスト ボックス 77"/>
        <xdr:cNvSpPr txBox="1"/>
      </xdr:nvSpPr>
      <xdr:spPr>
        <a:xfrm>
          <a:off x="3225800" y="332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131842</xdr:rowOff>
    </xdr:from>
    <xdr:to>
      <xdr:col>15</xdr:col>
      <xdr:colOff>101600</xdr:colOff>
      <xdr:row>19</xdr:row>
      <xdr:rowOff>61992</xdr:rowOff>
    </xdr:to>
    <xdr:sp macro="" textlink="">
      <xdr:nvSpPr>
        <xdr:cNvPr id="79" name="楕円 78"/>
        <xdr:cNvSpPr/>
      </xdr:nvSpPr>
      <xdr:spPr bwMode="auto">
        <a:xfrm>
          <a:off x="2857500" y="326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46769</xdr:rowOff>
    </xdr:from>
    <xdr:ext cx="762000" cy="259045"/>
    <xdr:sp macro="" textlink="">
      <xdr:nvSpPr>
        <xdr:cNvPr id="80" name="テキスト ボックス 79"/>
        <xdr:cNvSpPr txBox="1"/>
      </xdr:nvSpPr>
      <xdr:spPr>
        <a:xfrm>
          <a:off x="2527300" y="335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57963</xdr:rowOff>
    </xdr:from>
    <xdr:to>
      <xdr:col>29</xdr:col>
      <xdr:colOff>127000</xdr:colOff>
      <xdr:row>38</xdr:row>
      <xdr:rowOff>68250</xdr:rowOff>
    </xdr:to>
    <xdr:cxnSp macro="">
      <xdr:nvCxnSpPr>
        <xdr:cNvPr id="114" name="直線コネクタ 113"/>
        <xdr:cNvCxnSpPr/>
      </xdr:nvCxnSpPr>
      <xdr:spPr bwMode="auto">
        <a:xfrm flipV="1">
          <a:off x="5003800" y="7525563"/>
          <a:ext cx="6477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68250</xdr:rowOff>
    </xdr:from>
    <xdr:to>
      <xdr:col>26</xdr:col>
      <xdr:colOff>50800</xdr:colOff>
      <xdr:row>38</xdr:row>
      <xdr:rowOff>78727</xdr:rowOff>
    </xdr:to>
    <xdr:cxnSp macro="">
      <xdr:nvCxnSpPr>
        <xdr:cNvPr id="117" name="直線コネクタ 116"/>
        <xdr:cNvCxnSpPr/>
      </xdr:nvCxnSpPr>
      <xdr:spPr bwMode="auto">
        <a:xfrm flipV="1">
          <a:off x="4305300" y="7535850"/>
          <a:ext cx="698500" cy="1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332130</xdr:rowOff>
    </xdr:from>
    <xdr:to>
      <xdr:col>22</xdr:col>
      <xdr:colOff>114300</xdr:colOff>
      <xdr:row>38</xdr:row>
      <xdr:rowOff>78727</xdr:rowOff>
    </xdr:to>
    <xdr:cxnSp macro="">
      <xdr:nvCxnSpPr>
        <xdr:cNvPr id="120" name="直線コネクタ 119"/>
        <xdr:cNvCxnSpPr/>
      </xdr:nvCxnSpPr>
      <xdr:spPr bwMode="auto">
        <a:xfrm>
          <a:off x="3606800" y="7456830"/>
          <a:ext cx="698500" cy="89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317424</xdr:rowOff>
    </xdr:from>
    <xdr:to>
      <xdr:col>18</xdr:col>
      <xdr:colOff>177800</xdr:colOff>
      <xdr:row>37</xdr:row>
      <xdr:rowOff>332130</xdr:rowOff>
    </xdr:to>
    <xdr:cxnSp macro="">
      <xdr:nvCxnSpPr>
        <xdr:cNvPr id="123" name="直線コネクタ 122"/>
        <xdr:cNvCxnSpPr/>
      </xdr:nvCxnSpPr>
      <xdr:spPr bwMode="auto">
        <a:xfrm>
          <a:off x="2908300" y="7442124"/>
          <a:ext cx="698500" cy="1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7163</xdr:rowOff>
    </xdr:from>
    <xdr:to>
      <xdr:col>29</xdr:col>
      <xdr:colOff>177800</xdr:colOff>
      <xdr:row>38</xdr:row>
      <xdr:rowOff>108763</xdr:rowOff>
    </xdr:to>
    <xdr:sp macro="" textlink="">
      <xdr:nvSpPr>
        <xdr:cNvPr id="133" name="楕円 132"/>
        <xdr:cNvSpPr/>
      </xdr:nvSpPr>
      <xdr:spPr bwMode="auto">
        <a:xfrm>
          <a:off x="5600700" y="747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258640</xdr:rowOff>
    </xdr:from>
    <xdr:ext cx="762000" cy="259045"/>
    <xdr:sp macro="" textlink="">
      <xdr:nvSpPr>
        <xdr:cNvPr id="134" name="人口1人当たり決算額の推移該当値テキスト445"/>
        <xdr:cNvSpPr txBox="1"/>
      </xdr:nvSpPr>
      <xdr:spPr>
        <a:xfrm>
          <a:off x="5740400" y="738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17450</xdr:rowOff>
    </xdr:from>
    <xdr:to>
      <xdr:col>26</xdr:col>
      <xdr:colOff>101600</xdr:colOff>
      <xdr:row>38</xdr:row>
      <xdr:rowOff>119050</xdr:rowOff>
    </xdr:to>
    <xdr:sp macro="" textlink="">
      <xdr:nvSpPr>
        <xdr:cNvPr id="135" name="楕円 134"/>
        <xdr:cNvSpPr/>
      </xdr:nvSpPr>
      <xdr:spPr bwMode="auto">
        <a:xfrm>
          <a:off x="4953000" y="748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103827</xdr:rowOff>
    </xdr:from>
    <xdr:ext cx="736600" cy="259045"/>
    <xdr:sp macro="" textlink="">
      <xdr:nvSpPr>
        <xdr:cNvPr id="136" name="テキスト ボックス 135"/>
        <xdr:cNvSpPr txBox="1"/>
      </xdr:nvSpPr>
      <xdr:spPr>
        <a:xfrm>
          <a:off x="4622800" y="757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27927</xdr:rowOff>
    </xdr:from>
    <xdr:to>
      <xdr:col>22</xdr:col>
      <xdr:colOff>165100</xdr:colOff>
      <xdr:row>38</xdr:row>
      <xdr:rowOff>129527</xdr:rowOff>
    </xdr:to>
    <xdr:sp macro="" textlink="">
      <xdr:nvSpPr>
        <xdr:cNvPr id="137" name="楕円 136"/>
        <xdr:cNvSpPr/>
      </xdr:nvSpPr>
      <xdr:spPr bwMode="auto">
        <a:xfrm>
          <a:off x="4254500" y="749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114304</xdr:rowOff>
    </xdr:from>
    <xdr:ext cx="762000" cy="259045"/>
    <xdr:sp macro="" textlink="">
      <xdr:nvSpPr>
        <xdr:cNvPr id="138" name="テキスト ボックス 137"/>
        <xdr:cNvSpPr txBox="1"/>
      </xdr:nvSpPr>
      <xdr:spPr>
        <a:xfrm>
          <a:off x="3924300" y="758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281330</xdr:rowOff>
    </xdr:from>
    <xdr:to>
      <xdr:col>19</xdr:col>
      <xdr:colOff>38100</xdr:colOff>
      <xdr:row>38</xdr:row>
      <xdr:rowOff>40030</xdr:rowOff>
    </xdr:to>
    <xdr:sp macro="" textlink="">
      <xdr:nvSpPr>
        <xdr:cNvPr id="139" name="楕円 138"/>
        <xdr:cNvSpPr/>
      </xdr:nvSpPr>
      <xdr:spPr bwMode="auto">
        <a:xfrm>
          <a:off x="3556000" y="740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24807</xdr:rowOff>
    </xdr:from>
    <xdr:ext cx="762000" cy="259045"/>
    <xdr:sp macro="" textlink="">
      <xdr:nvSpPr>
        <xdr:cNvPr id="140" name="テキスト ボックス 139"/>
        <xdr:cNvSpPr txBox="1"/>
      </xdr:nvSpPr>
      <xdr:spPr>
        <a:xfrm>
          <a:off x="3225800" y="749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266624</xdr:rowOff>
    </xdr:from>
    <xdr:to>
      <xdr:col>15</xdr:col>
      <xdr:colOff>101600</xdr:colOff>
      <xdr:row>38</xdr:row>
      <xdr:rowOff>25324</xdr:rowOff>
    </xdr:to>
    <xdr:sp macro="" textlink="">
      <xdr:nvSpPr>
        <xdr:cNvPr id="141" name="楕円 140"/>
        <xdr:cNvSpPr/>
      </xdr:nvSpPr>
      <xdr:spPr bwMode="auto">
        <a:xfrm>
          <a:off x="2857500" y="7391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10101</xdr:rowOff>
    </xdr:from>
    <xdr:ext cx="762000" cy="259045"/>
    <xdr:sp macro="" textlink="">
      <xdr:nvSpPr>
        <xdr:cNvPr id="142" name="テキスト ボックス 141"/>
        <xdr:cNvSpPr txBox="1"/>
      </xdr:nvSpPr>
      <xdr:spPr>
        <a:xfrm>
          <a:off x="2527300" y="74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55,325
52,934
28.19
25,861,859
24,713,259
749,330
11,401,481
11,772,339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73006</xdr:rowOff>
    </xdr:from>
    <xdr:to>
      <xdr:col>24</xdr:col>
      <xdr:colOff>63500</xdr:colOff>
      <xdr:row>38</xdr:row>
      <xdr:rowOff>91922</xdr:rowOff>
    </xdr:to>
    <xdr:cxnSp macro="">
      <xdr:nvCxnSpPr>
        <xdr:cNvPr id="61" name="直線コネクタ 60"/>
        <xdr:cNvCxnSpPr/>
      </xdr:nvCxnSpPr>
      <xdr:spPr>
        <a:xfrm flipV="1">
          <a:off x="3797300" y="6416656"/>
          <a:ext cx="838200" cy="19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94380</xdr:rowOff>
    </xdr:from>
    <xdr:to>
      <xdr:col>19</xdr:col>
      <xdr:colOff>177800</xdr:colOff>
      <xdr:row>38</xdr:row>
      <xdr:rowOff>91922</xdr:rowOff>
    </xdr:to>
    <xdr:cxnSp macro="">
      <xdr:nvCxnSpPr>
        <xdr:cNvPr id="64" name="直線コネクタ 63"/>
        <xdr:cNvCxnSpPr/>
      </xdr:nvCxnSpPr>
      <xdr:spPr>
        <a:xfrm>
          <a:off x="2908300" y="6438030"/>
          <a:ext cx="889000" cy="16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94380</xdr:rowOff>
    </xdr:from>
    <xdr:to>
      <xdr:col>15</xdr:col>
      <xdr:colOff>50800</xdr:colOff>
      <xdr:row>37</xdr:row>
      <xdr:rowOff>101886</xdr:rowOff>
    </xdr:to>
    <xdr:cxnSp macro="">
      <xdr:nvCxnSpPr>
        <xdr:cNvPr id="67" name="直線コネクタ 66"/>
        <xdr:cNvCxnSpPr/>
      </xdr:nvCxnSpPr>
      <xdr:spPr>
        <a:xfrm flipV="1">
          <a:off x="2019300" y="6438030"/>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101886</xdr:rowOff>
    </xdr:from>
    <xdr:to>
      <xdr:col>10</xdr:col>
      <xdr:colOff>114300</xdr:colOff>
      <xdr:row>37</xdr:row>
      <xdr:rowOff>136995</xdr:rowOff>
    </xdr:to>
    <xdr:cxnSp macro="">
      <xdr:nvCxnSpPr>
        <xdr:cNvPr id="70" name="直線コネクタ 69"/>
        <xdr:cNvCxnSpPr/>
      </xdr:nvCxnSpPr>
      <xdr:spPr>
        <a:xfrm flipV="1">
          <a:off x="1130300" y="6445536"/>
          <a:ext cx="889000" cy="3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22206</xdr:rowOff>
    </xdr:from>
    <xdr:to>
      <xdr:col>24</xdr:col>
      <xdr:colOff>114300</xdr:colOff>
      <xdr:row>37</xdr:row>
      <xdr:rowOff>123806</xdr:rowOff>
    </xdr:to>
    <xdr:sp macro="" textlink="">
      <xdr:nvSpPr>
        <xdr:cNvPr id="80" name="楕円 79"/>
        <xdr:cNvSpPr/>
      </xdr:nvSpPr>
      <xdr:spPr>
        <a:xfrm>
          <a:off x="4584700" y="63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633</xdr:rowOff>
    </xdr:from>
    <xdr:ext cx="534377" cy="259045"/>
    <xdr:sp macro="" textlink="">
      <xdr:nvSpPr>
        <xdr:cNvPr id="81" name="人件費該当値テキスト"/>
        <xdr:cNvSpPr txBox="1"/>
      </xdr:nvSpPr>
      <xdr:spPr>
        <a:xfrm>
          <a:off x="4686300" y="634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41122</xdr:rowOff>
    </xdr:from>
    <xdr:to>
      <xdr:col>20</xdr:col>
      <xdr:colOff>38100</xdr:colOff>
      <xdr:row>38</xdr:row>
      <xdr:rowOff>142722</xdr:rowOff>
    </xdr:to>
    <xdr:sp macro="" textlink="">
      <xdr:nvSpPr>
        <xdr:cNvPr id="82" name="楕円 81"/>
        <xdr:cNvSpPr/>
      </xdr:nvSpPr>
      <xdr:spPr>
        <a:xfrm>
          <a:off x="3746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133849</xdr:rowOff>
    </xdr:from>
    <xdr:ext cx="534377" cy="259045"/>
    <xdr:sp macro="" textlink="">
      <xdr:nvSpPr>
        <xdr:cNvPr id="83" name="テキスト ボックス 82"/>
        <xdr:cNvSpPr txBox="1"/>
      </xdr:nvSpPr>
      <xdr:spPr>
        <a:xfrm>
          <a:off x="3530111" y="66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43580</xdr:rowOff>
    </xdr:from>
    <xdr:to>
      <xdr:col>15</xdr:col>
      <xdr:colOff>101600</xdr:colOff>
      <xdr:row>37</xdr:row>
      <xdr:rowOff>145180</xdr:rowOff>
    </xdr:to>
    <xdr:sp macro="" textlink="">
      <xdr:nvSpPr>
        <xdr:cNvPr id="84" name="楕円 83"/>
        <xdr:cNvSpPr/>
      </xdr:nvSpPr>
      <xdr:spPr>
        <a:xfrm>
          <a:off x="2857500" y="63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136307</xdr:rowOff>
    </xdr:from>
    <xdr:ext cx="534377" cy="259045"/>
    <xdr:sp macro="" textlink="">
      <xdr:nvSpPr>
        <xdr:cNvPr id="85" name="テキスト ボックス 84"/>
        <xdr:cNvSpPr txBox="1"/>
      </xdr:nvSpPr>
      <xdr:spPr>
        <a:xfrm>
          <a:off x="2641111" y="6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51086</xdr:rowOff>
    </xdr:from>
    <xdr:to>
      <xdr:col>10</xdr:col>
      <xdr:colOff>165100</xdr:colOff>
      <xdr:row>37</xdr:row>
      <xdr:rowOff>152686</xdr:rowOff>
    </xdr:to>
    <xdr:sp macro="" textlink="">
      <xdr:nvSpPr>
        <xdr:cNvPr id="86" name="楕円 85"/>
        <xdr:cNvSpPr/>
      </xdr:nvSpPr>
      <xdr:spPr>
        <a:xfrm>
          <a:off x="1968500" y="63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143813</xdr:rowOff>
    </xdr:from>
    <xdr:ext cx="534377" cy="259045"/>
    <xdr:sp macro="" textlink="">
      <xdr:nvSpPr>
        <xdr:cNvPr id="87" name="テキスト ボックス 86"/>
        <xdr:cNvSpPr txBox="1"/>
      </xdr:nvSpPr>
      <xdr:spPr>
        <a:xfrm>
          <a:off x="1752111" y="6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86195</xdr:rowOff>
    </xdr:from>
    <xdr:to>
      <xdr:col>6</xdr:col>
      <xdr:colOff>38100</xdr:colOff>
      <xdr:row>38</xdr:row>
      <xdr:rowOff>16345</xdr:rowOff>
    </xdr:to>
    <xdr:sp macro="" textlink="">
      <xdr:nvSpPr>
        <xdr:cNvPr id="88" name="楕円 87"/>
        <xdr:cNvSpPr/>
      </xdr:nvSpPr>
      <xdr:spPr>
        <a:xfrm>
          <a:off x="1079500" y="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7472</xdr:rowOff>
    </xdr:from>
    <xdr:ext cx="534377" cy="259045"/>
    <xdr:sp macro="" textlink="">
      <xdr:nvSpPr>
        <xdr:cNvPr id="89" name="テキスト ボックス 88"/>
        <xdr:cNvSpPr txBox="1"/>
      </xdr:nvSpPr>
      <xdr:spPr>
        <a:xfrm>
          <a:off x="863111" y="65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8273</xdr:rowOff>
    </xdr:from>
    <xdr:to>
      <xdr:col>24</xdr:col>
      <xdr:colOff>63500</xdr:colOff>
      <xdr:row>58</xdr:row>
      <xdr:rowOff>38760</xdr:rowOff>
    </xdr:to>
    <xdr:cxnSp macro="">
      <xdr:nvCxnSpPr>
        <xdr:cNvPr id="117" name="直線コネクタ 116"/>
        <xdr:cNvCxnSpPr/>
      </xdr:nvCxnSpPr>
      <xdr:spPr>
        <a:xfrm>
          <a:off x="3797300" y="9952373"/>
          <a:ext cx="838200" cy="3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7917</xdr:rowOff>
    </xdr:from>
    <xdr:to>
      <xdr:col>19</xdr:col>
      <xdr:colOff>177800</xdr:colOff>
      <xdr:row>58</xdr:row>
      <xdr:rowOff>8273</xdr:rowOff>
    </xdr:to>
    <xdr:cxnSp macro="">
      <xdr:nvCxnSpPr>
        <xdr:cNvPr id="120" name="直線コネクタ 119"/>
        <xdr:cNvCxnSpPr/>
      </xdr:nvCxnSpPr>
      <xdr:spPr>
        <a:xfrm>
          <a:off x="2908300" y="9952017"/>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7917</xdr:rowOff>
    </xdr:from>
    <xdr:to>
      <xdr:col>15</xdr:col>
      <xdr:colOff>50800</xdr:colOff>
      <xdr:row>58</xdr:row>
      <xdr:rowOff>59297</xdr:rowOff>
    </xdr:to>
    <xdr:cxnSp macro="">
      <xdr:nvCxnSpPr>
        <xdr:cNvPr id="123" name="直線コネクタ 122"/>
        <xdr:cNvCxnSpPr/>
      </xdr:nvCxnSpPr>
      <xdr:spPr>
        <a:xfrm flipV="1">
          <a:off x="2019300" y="9952017"/>
          <a:ext cx="889000" cy="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59297</xdr:rowOff>
    </xdr:from>
    <xdr:to>
      <xdr:col>10</xdr:col>
      <xdr:colOff>114300</xdr:colOff>
      <xdr:row>58</xdr:row>
      <xdr:rowOff>94839</xdr:rowOff>
    </xdr:to>
    <xdr:cxnSp macro="">
      <xdr:nvCxnSpPr>
        <xdr:cNvPr id="126" name="直線コネクタ 125"/>
        <xdr:cNvCxnSpPr/>
      </xdr:nvCxnSpPr>
      <xdr:spPr>
        <a:xfrm flipV="1">
          <a:off x="1130300" y="10003397"/>
          <a:ext cx="8890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159410</xdr:rowOff>
    </xdr:from>
    <xdr:to>
      <xdr:col>24</xdr:col>
      <xdr:colOff>114300</xdr:colOff>
      <xdr:row>58</xdr:row>
      <xdr:rowOff>89560</xdr:rowOff>
    </xdr:to>
    <xdr:sp macro="" textlink="">
      <xdr:nvSpPr>
        <xdr:cNvPr id="136" name="楕円 135"/>
        <xdr:cNvSpPr/>
      </xdr:nvSpPr>
      <xdr:spPr>
        <a:xfrm>
          <a:off x="4584700" y="99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137837</xdr:rowOff>
    </xdr:from>
    <xdr:ext cx="534377" cy="259045"/>
    <xdr:sp macro="" textlink="">
      <xdr:nvSpPr>
        <xdr:cNvPr id="137" name="物件費該当値テキスト"/>
        <xdr:cNvSpPr txBox="1"/>
      </xdr:nvSpPr>
      <xdr:spPr>
        <a:xfrm>
          <a:off x="4686300" y="99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128923</xdr:rowOff>
    </xdr:from>
    <xdr:to>
      <xdr:col>20</xdr:col>
      <xdr:colOff>38100</xdr:colOff>
      <xdr:row>58</xdr:row>
      <xdr:rowOff>59073</xdr:rowOff>
    </xdr:to>
    <xdr:sp macro="" textlink="">
      <xdr:nvSpPr>
        <xdr:cNvPr id="138" name="楕円 137"/>
        <xdr:cNvSpPr/>
      </xdr:nvSpPr>
      <xdr:spPr>
        <a:xfrm>
          <a:off x="3746500" y="99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50200</xdr:rowOff>
    </xdr:from>
    <xdr:ext cx="534377" cy="259045"/>
    <xdr:sp macro="" textlink="">
      <xdr:nvSpPr>
        <xdr:cNvPr id="139" name="テキスト ボックス 138"/>
        <xdr:cNvSpPr txBox="1"/>
      </xdr:nvSpPr>
      <xdr:spPr>
        <a:xfrm>
          <a:off x="3530111" y="99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128567</xdr:rowOff>
    </xdr:from>
    <xdr:to>
      <xdr:col>15</xdr:col>
      <xdr:colOff>101600</xdr:colOff>
      <xdr:row>58</xdr:row>
      <xdr:rowOff>58717</xdr:rowOff>
    </xdr:to>
    <xdr:sp macro="" textlink="">
      <xdr:nvSpPr>
        <xdr:cNvPr id="140" name="楕円 139"/>
        <xdr:cNvSpPr/>
      </xdr:nvSpPr>
      <xdr:spPr>
        <a:xfrm>
          <a:off x="2857500" y="99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75244</xdr:rowOff>
    </xdr:from>
    <xdr:ext cx="534377" cy="259045"/>
    <xdr:sp macro="" textlink="">
      <xdr:nvSpPr>
        <xdr:cNvPr id="141" name="テキスト ボックス 140"/>
        <xdr:cNvSpPr txBox="1"/>
      </xdr:nvSpPr>
      <xdr:spPr>
        <a:xfrm>
          <a:off x="2641111" y="967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8497</xdr:rowOff>
    </xdr:from>
    <xdr:to>
      <xdr:col>10</xdr:col>
      <xdr:colOff>165100</xdr:colOff>
      <xdr:row>58</xdr:row>
      <xdr:rowOff>110097</xdr:rowOff>
    </xdr:to>
    <xdr:sp macro="" textlink="">
      <xdr:nvSpPr>
        <xdr:cNvPr id="142" name="楕円 141"/>
        <xdr:cNvSpPr/>
      </xdr:nvSpPr>
      <xdr:spPr>
        <a:xfrm>
          <a:off x="1968500" y="99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101224</xdr:rowOff>
    </xdr:from>
    <xdr:ext cx="534377" cy="259045"/>
    <xdr:sp macro="" textlink="">
      <xdr:nvSpPr>
        <xdr:cNvPr id="143" name="テキスト ボックス 142"/>
        <xdr:cNvSpPr txBox="1"/>
      </xdr:nvSpPr>
      <xdr:spPr>
        <a:xfrm>
          <a:off x="1752111" y="1004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44039</xdr:rowOff>
    </xdr:from>
    <xdr:to>
      <xdr:col>6</xdr:col>
      <xdr:colOff>38100</xdr:colOff>
      <xdr:row>58</xdr:row>
      <xdr:rowOff>145639</xdr:rowOff>
    </xdr:to>
    <xdr:sp macro="" textlink="">
      <xdr:nvSpPr>
        <xdr:cNvPr id="144" name="楕円 143"/>
        <xdr:cNvSpPr/>
      </xdr:nvSpPr>
      <xdr:spPr>
        <a:xfrm>
          <a:off x="1079500" y="99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136766</xdr:rowOff>
    </xdr:from>
    <xdr:ext cx="534377" cy="259045"/>
    <xdr:sp macro="" textlink="">
      <xdr:nvSpPr>
        <xdr:cNvPr id="145" name="テキスト ボックス 144"/>
        <xdr:cNvSpPr txBox="1"/>
      </xdr:nvSpPr>
      <xdr:spPr>
        <a:xfrm>
          <a:off x="863111" y="100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18941</xdr:rowOff>
    </xdr:from>
    <xdr:to>
      <xdr:col>24</xdr:col>
      <xdr:colOff>63500</xdr:colOff>
      <xdr:row>77</xdr:row>
      <xdr:rowOff>61347</xdr:rowOff>
    </xdr:to>
    <xdr:cxnSp macro="">
      <xdr:nvCxnSpPr>
        <xdr:cNvPr id="170" name="直線コネクタ 169"/>
        <xdr:cNvCxnSpPr/>
      </xdr:nvCxnSpPr>
      <xdr:spPr>
        <a:xfrm flipV="1">
          <a:off x="3797300" y="13220591"/>
          <a:ext cx="8382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13055</xdr:rowOff>
    </xdr:from>
    <xdr:to>
      <xdr:col>19</xdr:col>
      <xdr:colOff>177800</xdr:colOff>
      <xdr:row>77</xdr:row>
      <xdr:rowOff>61347</xdr:rowOff>
    </xdr:to>
    <xdr:cxnSp macro="">
      <xdr:nvCxnSpPr>
        <xdr:cNvPr id="173" name="直線コネクタ 172"/>
        <xdr:cNvCxnSpPr/>
      </xdr:nvCxnSpPr>
      <xdr:spPr>
        <a:xfrm>
          <a:off x="2908300" y="13214705"/>
          <a:ext cx="889000" cy="4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13055</xdr:rowOff>
    </xdr:from>
    <xdr:to>
      <xdr:col>15</xdr:col>
      <xdr:colOff>50800</xdr:colOff>
      <xdr:row>77</xdr:row>
      <xdr:rowOff>80950</xdr:rowOff>
    </xdr:to>
    <xdr:cxnSp macro="">
      <xdr:nvCxnSpPr>
        <xdr:cNvPr id="176" name="直線コネクタ 175"/>
        <xdr:cNvCxnSpPr/>
      </xdr:nvCxnSpPr>
      <xdr:spPr>
        <a:xfrm flipV="1">
          <a:off x="2019300" y="13214705"/>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80950</xdr:rowOff>
    </xdr:from>
    <xdr:to>
      <xdr:col>10</xdr:col>
      <xdr:colOff>114300</xdr:colOff>
      <xdr:row>77</xdr:row>
      <xdr:rowOff>85637</xdr:rowOff>
    </xdr:to>
    <xdr:cxnSp macro="">
      <xdr:nvCxnSpPr>
        <xdr:cNvPr id="179" name="直線コネクタ 178"/>
        <xdr:cNvCxnSpPr/>
      </xdr:nvCxnSpPr>
      <xdr:spPr>
        <a:xfrm flipV="1">
          <a:off x="1130300" y="13282600"/>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139591</xdr:rowOff>
    </xdr:from>
    <xdr:to>
      <xdr:col>24</xdr:col>
      <xdr:colOff>114300</xdr:colOff>
      <xdr:row>77</xdr:row>
      <xdr:rowOff>69741</xdr:rowOff>
    </xdr:to>
    <xdr:sp macro="" textlink="">
      <xdr:nvSpPr>
        <xdr:cNvPr id="189" name="楕円 188"/>
        <xdr:cNvSpPr/>
      </xdr:nvSpPr>
      <xdr:spPr>
        <a:xfrm>
          <a:off x="4584700" y="1316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118018</xdr:rowOff>
    </xdr:from>
    <xdr:ext cx="469744" cy="259045"/>
    <xdr:sp macro="" textlink="">
      <xdr:nvSpPr>
        <xdr:cNvPr id="190" name="維持補修費該当値テキスト"/>
        <xdr:cNvSpPr txBox="1"/>
      </xdr:nvSpPr>
      <xdr:spPr>
        <a:xfrm>
          <a:off x="4686300" y="1314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10547</xdr:rowOff>
    </xdr:from>
    <xdr:to>
      <xdr:col>20</xdr:col>
      <xdr:colOff>38100</xdr:colOff>
      <xdr:row>77</xdr:row>
      <xdr:rowOff>112147</xdr:rowOff>
    </xdr:to>
    <xdr:sp macro="" textlink="">
      <xdr:nvSpPr>
        <xdr:cNvPr id="191" name="楕円 190"/>
        <xdr:cNvSpPr/>
      </xdr:nvSpPr>
      <xdr:spPr>
        <a:xfrm>
          <a:off x="3746500" y="132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103274</xdr:rowOff>
    </xdr:from>
    <xdr:ext cx="469744" cy="259045"/>
    <xdr:sp macro="" textlink="">
      <xdr:nvSpPr>
        <xdr:cNvPr id="192" name="テキスト ボックス 191"/>
        <xdr:cNvSpPr txBox="1"/>
      </xdr:nvSpPr>
      <xdr:spPr>
        <a:xfrm>
          <a:off x="3562428" y="13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133705</xdr:rowOff>
    </xdr:from>
    <xdr:to>
      <xdr:col>15</xdr:col>
      <xdr:colOff>101600</xdr:colOff>
      <xdr:row>77</xdr:row>
      <xdr:rowOff>63855</xdr:rowOff>
    </xdr:to>
    <xdr:sp macro="" textlink="">
      <xdr:nvSpPr>
        <xdr:cNvPr id="193" name="楕円 192"/>
        <xdr:cNvSpPr/>
      </xdr:nvSpPr>
      <xdr:spPr>
        <a:xfrm>
          <a:off x="2857500" y="131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54982</xdr:rowOff>
    </xdr:from>
    <xdr:ext cx="469744" cy="259045"/>
    <xdr:sp macro="" textlink="">
      <xdr:nvSpPr>
        <xdr:cNvPr id="194" name="テキスト ボックス 193"/>
        <xdr:cNvSpPr txBox="1"/>
      </xdr:nvSpPr>
      <xdr:spPr>
        <a:xfrm>
          <a:off x="2673428" y="1325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30150</xdr:rowOff>
    </xdr:from>
    <xdr:to>
      <xdr:col>10</xdr:col>
      <xdr:colOff>165100</xdr:colOff>
      <xdr:row>77</xdr:row>
      <xdr:rowOff>131750</xdr:rowOff>
    </xdr:to>
    <xdr:sp macro="" textlink="">
      <xdr:nvSpPr>
        <xdr:cNvPr id="195" name="楕円 194"/>
        <xdr:cNvSpPr/>
      </xdr:nvSpPr>
      <xdr:spPr>
        <a:xfrm>
          <a:off x="1968500" y="132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122877</xdr:rowOff>
    </xdr:from>
    <xdr:ext cx="469744" cy="259045"/>
    <xdr:sp macro="" textlink="">
      <xdr:nvSpPr>
        <xdr:cNvPr id="196" name="テキスト ボックス 195"/>
        <xdr:cNvSpPr txBox="1"/>
      </xdr:nvSpPr>
      <xdr:spPr>
        <a:xfrm>
          <a:off x="1784428" y="133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34837</xdr:rowOff>
    </xdr:from>
    <xdr:to>
      <xdr:col>6</xdr:col>
      <xdr:colOff>38100</xdr:colOff>
      <xdr:row>77</xdr:row>
      <xdr:rowOff>136437</xdr:rowOff>
    </xdr:to>
    <xdr:sp macro="" textlink="">
      <xdr:nvSpPr>
        <xdr:cNvPr id="197" name="楕円 196"/>
        <xdr:cNvSpPr/>
      </xdr:nvSpPr>
      <xdr:spPr>
        <a:xfrm>
          <a:off x="1079500" y="132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127564</xdr:rowOff>
    </xdr:from>
    <xdr:ext cx="469744" cy="259045"/>
    <xdr:sp macro="" textlink="">
      <xdr:nvSpPr>
        <xdr:cNvPr id="198" name="テキスト ボックス 197"/>
        <xdr:cNvSpPr txBox="1"/>
      </xdr:nvSpPr>
      <xdr:spPr>
        <a:xfrm>
          <a:off x="895428" y="133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12815</xdr:rowOff>
    </xdr:from>
    <xdr:to>
      <xdr:col>24</xdr:col>
      <xdr:colOff>63500</xdr:colOff>
      <xdr:row>98</xdr:row>
      <xdr:rowOff>41415</xdr:rowOff>
    </xdr:to>
    <xdr:cxnSp macro="">
      <xdr:nvCxnSpPr>
        <xdr:cNvPr id="228" name="直線コネクタ 227"/>
        <xdr:cNvCxnSpPr/>
      </xdr:nvCxnSpPr>
      <xdr:spPr>
        <a:xfrm flipV="1">
          <a:off x="3797300" y="16814915"/>
          <a:ext cx="8382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41415</xdr:rowOff>
    </xdr:from>
    <xdr:to>
      <xdr:col>19</xdr:col>
      <xdr:colOff>177800</xdr:colOff>
      <xdr:row>98</xdr:row>
      <xdr:rowOff>141148</xdr:rowOff>
    </xdr:to>
    <xdr:cxnSp macro="">
      <xdr:nvCxnSpPr>
        <xdr:cNvPr id="231" name="直線コネクタ 230"/>
        <xdr:cNvCxnSpPr/>
      </xdr:nvCxnSpPr>
      <xdr:spPr>
        <a:xfrm flipV="1">
          <a:off x="2908300" y="16843515"/>
          <a:ext cx="889000" cy="9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141148</xdr:rowOff>
    </xdr:from>
    <xdr:to>
      <xdr:col>15</xdr:col>
      <xdr:colOff>50800</xdr:colOff>
      <xdr:row>98</xdr:row>
      <xdr:rowOff>156121</xdr:rowOff>
    </xdr:to>
    <xdr:cxnSp macro="">
      <xdr:nvCxnSpPr>
        <xdr:cNvPr id="234" name="直線コネクタ 233"/>
        <xdr:cNvCxnSpPr/>
      </xdr:nvCxnSpPr>
      <xdr:spPr>
        <a:xfrm flipV="1">
          <a:off x="2019300" y="1694324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156121</xdr:rowOff>
    </xdr:from>
    <xdr:to>
      <xdr:col>10</xdr:col>
      <xdr:colOff>114300</xdr:colOff>
      <xdr:row>99</xdr:row>
      <xdr:rowOff>24803</xdr:rowOff>
    </xdr:to>
    <xdr:cxnSp macro="">
      <xdr:nvCxnSpPr>
        <xdr:cNvPr id="237" name="直線コネクタ 236"/>
        <xdr:cNvCxnSpPr/>
      </xdr:nvCxnSpPr>
      <xdr:spPr>
        <a:xfrm flipV="1">
          <a:off x="1130300" y="16958221"/>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133465</xdr:rowOff>
    </xdr:from>
    <xdr:to>
      <xdr:col>24</xdr:col>
      <xdr:colOff>114300</xdr:colOff>
      <xdr:row>98</xdr:row>
      <xdr:rowOff>63615</xdr:rowOff>
    </xdr:to>
    <xdr:sp macro="" textlink="">
      <xdr:nvSpPr>
        <xdr:cNvPr id="247" name="楕円 246"/>
        <xdr:cNvSpPr/>
      </xdr:nvSpPr>
      <xdr:spPr>
        <a:xfrm>
          <a:off x="4584700" y="167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111892</xdr:rowOff>
    </xdr:from>
    <xdr:ext cx="534377" cy="259045"/>
    <xdr:sp macro="" textlink="">
      <xdr:nvSpPr>
        <xdr:cNvPr id="248" name="扶助費該当値テキスト"/>
        <xdr:cNvSpPr txBox="1"/>
      </xdr:nvSpPr>
      <xdr:spPr>
        <a:xfrm>
          <a:off x="4686300" y="167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162065</xdr:rowOff>
    </xdr:from>
    <xdr:to>
      <xdr:col>20</xdr:col>
      <xdr:colOff>38100</xdr:colOff>
      <xdr:row>98</xdr:row>
      <xdr:rowOff>92215</xdr:rowOff>
    </xdr:to>
    <xdr:sp macro="" textlink="">
      <xdr:nvSpPr>
        <xdr:cNvPr id="249" name="楕円 248"/>
        <xdr:cNvSpPr/>
      </xdr:nvSpPr>
      <xdr:spPr>
        <a:xfrm>
          <a:off x="3746500" y="167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83342</xdr:rowOff>
    </xdr:from>
    <xdr:ext cx="534377" cy="259045"/>
    <xdr:sp macro="" textlink="">
      <xdr:nvSpPr>
        <xdr:cNvPr id="250" name="テキスト ボックス 249"/>
        <xdr:cNvSpPr txBox="1"/>
      </xdr:nvSpPr>
      <xdr:spPr>
        <a:xfrm>
          <a:off x="3530111" y="168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90348</xdr:rowOff>
    </xdr:from>
    <xdr:to>
      <xdr:col>15</xdr:col>
      <xdr:colOff>101600</xdr:colOff>
      <xdr:row>99</xdr:row>
      <xdr:rowOff>20498</xdr:rowOff>
    </xdr:to>
    <xdr:sp macro="" textlink="">
      <xdr:nvSpPr>
        <xdr:cNvPr id="251" name="楕円 250"/>
        <xdr:cNvSpPr/>
      </xdr:nvSpPr>
      <xdr:spPr>
        <a:xfrm>
          <a:off x="2857500" y="168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11625</xdr:rowOff>
    </xdr:from>
    <xdr:ext cx="534377" cy="259045"/>
    <xdr:sp macro="" textlink="">
      <xdr:nvSpPr>
        <xdr:cNvPr id="252" name="テキスト ボックス 251"/>
        <xdr:cNvSpPr txBox="1"/>
      </xdr:nvSpPr>
      <xdr:spPr>
        <a:xfrm>
          <a:off x="2641111" y="1698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105321</xdr:rowOff>
    </xdr:from>
    <xdr:to>
      <xdr:col>10</xdr:col>
      <xdr:colOff>165100</xdr:colOff>
      <xdr:row>99</xdr:row>
      <xdr:rowOff>35471</xdr:rowOff>
    </xdr:to>
    <xdr:sp macro="" textlink="">
      <xdr:nvSpPr>
        <xdr:cNvPr id="253" name="楕円 252"/>
        <xdr:cNvSpPr/>
      </xdr:nvSpPr>
      <xdr:spPr>
        <a:xfrm>
          <a:off x="1968500" y="169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26598</xdr:rowOff>
    </xdr:from>
    <xdr:ext cx="534377" cy="259045"/>
    <xdr:sp macro="" textlink="">
      <xdr:nvSpPr>
        <xdr:cNvPr id="254" name="テキスト ボックス 253"/>
        <xdr:cNvSpPr txBox="1"/>
      </xdr:nvSpPr>
      <xdr:spPr>
        <a:xfrm>
          <a:off x="1752111" y="170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145453</xdr:rowOff>
    </xdr:from>
    <xdr:to>
      <xdr:col>6</xdr:col>
      <xdr:colOff>38100</xdr:colOff>
      <xdr:row>99</xdr:row>
      <xdr:rowOff>75603</xdr:rowOff>
    </xdr:to>
    <xdr:sp macro="" textlink="">
      <xdr:nvSpPr>
        <xdr:cNvPr id="255" name="楕円 254"/>
        <xdr:cNvSpPr/>
      </xdr:nvSpPr>
      <xdr:spPr>
        <a:xfrm>
          <a:off x="1079500" y="169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66730</xdr:rowOff>
    </xdr:from>
    <xdr:ext cx="534377" cy="259045"/>
    <xdr:sp macro="" textlink="">
      <xdr:nvSpPr>
        <xdr:cNvPr id="256" name="テキスト ボックス 255"/>
        <xdr:cNvSpPr txBox="1"/>
      </xdr:nvSpPr>
      <xdr:spPr>
        <a:xfrm>
          <a:off x="863111" y="1704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154550</xdr:rowOff>
    </xdr:from>
    <xdr:to>
      <xdr:col>55</xdr:col>
      <xdr:colOff>0</xdr:colOff>
      <xdr:row>37</xdr:row>
      <xdr:rowOff>142000</xdr:rowOff>
    </xdr:to>
    <xdr:cxnSp macro="">
      <xdr:nvCxnSpPr>
        <xdr:cNvPr id="283" name="直線コネクタ 282"/>
        <xdr:cNvCxnSpPr/>
      </xdr:nvCxnSpPr>
      <xdr:spPr>
        <a:xfrm flipV="1">
          <a:off x="9639300" y="5983850"/>
          <a:ext cx="838200" cy="50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142000</xdr:rowOff>
    </xdr:from>
    <xdr:to>
      <xdr:col>50</xdr:col>
      <xdr:colOff>114300</xdr:colOff>
      <xdr:row>37</xdr:row>
      <xdr:rowOff>157645</xdr:rowOff>
    </xdr:to>
    <xdr:cxnSp macro="">
      <xdr:nvCxnSpPr>
        <xdr:cNvPr id="286" name="直線コネクタ 285"/>
        <xdr:cNvCxnSpPr/>
      </xdr:nvCxnSpPr>
      <xdr:spPr>
        <a:xfrm flipV="1">
          <a:off x="8750300" y="6485650"/>
          <a:ext cx="889000" cy="1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151610</xdr:rowOff>
    </xdr:from>
    <xdr:to>
      <xdr:col>45</xdr:col>
      <xdr:colOff>177800</xdr:colOff>
      <xdr:row>37</xdr:row>
      <xdr:rowOff>157645</xdr:rowOff>
    </xdr:to>
    <xdr:cxnSp macro="">
      <xdr:nvCxnSpPr>
        <xdr:cNvPr id="289" name="直線コネクタ 288"/>
        <xdr:cNvCxnSpPr/>
      </xdr:nvCxnSpPr>
      <xdr:spPr>
        <a:xfrm>
          <a:off x="7861300" y="6495260"/>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149365</xdr:rowOff>
    </xdr:from>
    <xdr:to>
      <xdr:col>41</xdr:col>
      <xdr:colOff>50800</xdr:colOff>
      <xdr:row>37</xdr:row>
      <xdr:rowOff>151610</xdr:rowOff>
    </xdr:to>
    <xdr:cxnSp macro="">
      <xdr:nvCxnSpPr>
        <xdr:cNvPr id="292" name="直線コネクタ 291"/>
        <xdr:cNvCxnSpPr/>
      </xdr:nvCxnSpPr>
      <xdr:spPr>
        <a:xfrm>
          <a:off x="6972300" y="6493015"/>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103750</xdr:rowOff>
    </xdr:from>
    <xdr:to>
      <xdr:col>55</xdr:col>
      <xdr:colOff>50800</xdr:colOff>
      <xdr:row>35</xdr:row>
      <xdr:rowOff>33900</xdr:rowOff>
    </xdr:to>
    <xdr:sp macro="" textlink="">
      <xdr:nvSpPr>
        <xdr:cNvPr id="302" name="楕円 301"/>
        <xdr:cNvSpPr/>
      </xdr:nvSpPr>
      <xdr:spPr>
        <a:xfrm>
          <a:off x="10426700" y="59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18677</xdr:rowOff>
    </xdr:from>
    <xdr:ext cx="599010" cy="259045"/>
    <xdr:sp macro="" textlink="">
      <xdr:nvSpPr>
        <xdr:cNvPr id="303" name="補助費等該当値テキスト"/>
        <xdr:cNvSpPr txBox="1"/>
      </xdr:nvSpPr>
      <xdr:spPr>
        <a:xfrm>
          <a:off x="10528300" y="584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91200</xdr:rowOff>
    </xdr:from>
    <xdr:to>
      <xdr:col>50</xdr:col>
      <xdr:colOff>165100</xdr:colOff>
      <xdr:row>38</xdr:row>
      <xdr:rowOff>21350</xdr:rowOff>
    </xdr:to>
    <xdr:sp macro="" textlink="">
      <xdr:nvSpPr>
        <xdr:cNvPr id="304" name="楕円 303"/>
        <xdr:cNvSpPr/>
      </xdr:nvSpPr>
      <xdr:spPr>
        <a:xfrm>
          <a:off x="9588500" y="64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12477</xdr:rowOff>
    </xdr:from>
    <xdr:ext cx="534377" cy="259045"/>
    <xdr:sp macro="" textlink="">
      <xdr:nvSpPr>
        <xdr:cNvPr id="305" name="テキスト ボックス 304"/>
        <xdr:cNvSpPr txBox="1"/>
      </xdr:nvSpPr>
      <xdr:spPr>
        <a:xfrm>
          <a:off x="9372111" y="65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106845</xdr:rowOff>
    </xdr:from>
    <xdr:to>
      <xdr:col>46</xdr:col>
      <xdr:colOff>38100</xdr:colOff>
      <xdr:row>38</xdr:row>
      <xdr:rowOff>36995</xdr:rowOff>
    </xdr:to>
    <xdr:sp macro="" textlink="">
      <xdr:nvSpPr>
        <xdr:cNvPr id="306" name="楕円 305"/>
        <xdr:cNvSpPr/>
      </xdr:nvSpPr>
      <xdr:spPr>
        <a:xfrm>
          <a:off x="8699500" y="64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28122</xdr:rowOff>
    </xdr:from>
    <xdr:ext cx="534377" cy="259045"/>
    <xdr:sp macro="" textlink="">
      <xdr:nvSpPr>
        <xdr:cNvPr id="307" name="テキスト ボックス 306"/>
        <xdr:cNvSpPr txBox="1"/>
      </xdr:nvSpPr>
      <xdr:spPr>
        <a:xfrm>
          <a:off x="8483111" y="65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100810</xdr:rowOff>
    </xdr:from>
    <xdr:to>
      <xdr:col>41</xdr:col>
      <xdr:colOff>101600</xdr:colOff>
      <xdr:row>38</xdr:row>
      <xdr:rowOff>30960</xdr:rowOff>
    </xdr:to>
    <xdr:sp macro="" textlink="">
      <xdr:nvSpPr>
        <xdr:cNvPr id="308" name="楕円 307"/>
        <xdr:cNvSpPr/>
      </xdr:nvSpPr>
      <xdr:spPr>
        <a:xfrm>
          <a:off x="7810500" y="64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22087</xdr:rowOff>
    </xdr:from>
    <xdr:ext cx="534377" cy="259045"/>
    <xdr:sp macro="" textlink="">
      <xdr:nvSpPr>
        <xdr:cNvPr id="309" name="テキスト ボックス 308"/>
        <xdr:cNvSpPr txBox="1"/>
      </xdr:nvSpPr>
      <xdr:spPr>
        <a:xfrm>
          <a:off x="7594111" y="653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98565</xdr:rowOff>
    </xdr:from>
    <xdr:to>
      <xdr:col>36</xdr:col>
      <xdr:colOff>165100</xdr:colOff>
      <xdr:row>38</xdr:row>
      <xdr:rowOff>28715</xdr:rowOff>
    </xdr:to>
    <xdr:sp macro="" textlink="">
      <xdr:nvSpPr>
        <xdr:cNvPr id="310" name="楕円 309"/>
        <xdr:cNvSpPr/>
      </xdr:nvSpPr>
      <xdr:spPr>
        <a:xfrm>
          <a:off x="6921500" y="64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19842</xdr:rowOff>
    </xdr:from>
    <xdr:ext cx="534377" cy="259045"/>
    <xdr:sp macro="" textlink="">
      <xdr:nvSpPr>
        <xdr:cNvPr id="311" name="テキスト ボックス 310"/>
        <xdr:cNvSpPr txBox="1"/>
      </xdr:nvSpPr>
      <xdr:spPr>
        <a:xfrm>
          <a:off x="6705111" y="65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148292</xdr:rowOff>
    </xdr:from>
    <xdr:to>
      <xdr:col>55</xdr:col>
      <xdr:colOff>0</xdr:colOff>
      <xdr:row>59</xdr:row>
      <xdr:rowOff>2670</xdr:rowOff>
    </xdr:to>
    <xdr:cxnSp macro="">
      <xdr:nvCxnSpPr>
        <xdr:cNvPr id="342" name="直線コネクタ 341"/>
        <xdr:cNvCxnSpPr/>
      </xdr:nvCxnSpPr>
      <xdr:spPr>
        <a:xfrm flipV="1">
          <a:off x="9639300" y="10092392"/>
          <a:ext cx="838200" cy="2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130589</xdr:rowOff>
    </xdr:from>
    <xdr:to>
      <xdr:col>50</xdr:col>
      <xdr:colOff>114300</xdr:colOff>
      <xdr:row>59</xdr:row>
      <xdr:rowOff>2670</xdr:rowOff>
    </xdr:to>
    <xdr:cxnSp macro="">
      <xdr:nvCxnSpPr>
        <xdr:cNvPr id="345" name="直線コネクタ 344"/>
        <xdr:cNvCxnSpPr/>
      </xdr:nvCxnSpPr>
      <xdr:spPr>
        <a:xfrm>
          <a:off x="8750300" y="10074689"/>
          <a:ext cx="889000" cy="4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124492</xdr:rowOff>
    </xdr:from>
    <xdr:to>
      <xdr:col>45</xdr:col>
      <xdr:colOff>177800</xdr:colOff>
      <xdr:row>58</xdr:row>
      <xdr:rowOff>130589</xdr:rowOff>
    </xdr:to>
    <xdr:cxnSp macro="">
      <xdr:nvCxnSpPr>
        <xdr:cNvPr id="348" name="直線コネクタ 347"/>
        <xdr:cNvCxnSpPr/>
      </xdr:nvCxnSpPr>
      <xdr:spPr>
        <a:xfrm>
          <a:off x="7861300" y="10068592"/>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124492</xdr:rowOff>
    </xdr:from>
    <xdr:to>
      <xdr:col>41</xdr:col>
      <xdr:colOff>50800</xdr:colOff>
      <xdr:row>58</xdr:row>
      <xdr:rowOff>132859</xdr:rowOff>
    </xdr:to>
    <xdr:cxnSp macro="">
      <xdr:nvCxnSpPr>
        <xdr:cNvPr id="351" name="直線コネクタ 350"/>
        <xdr:cNvCxnSpPr/>
      </xdr:nvCxnSpPr>
      <xdr:spPr>
        <a:xfrm flipV="1">
          <a:off x="6972300" y="10068592"/>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97492</xdr:rowOff>
    </xdr:from>
    <xdr:to>
      <xdr:col>55</xdr:col>
      <xdr:colOff>50800</xdr:colOff>
      <xdr:row>59</xdr:row>
      <xdr:rowOff>27642</xdr:rowOff>
    </xdr:to>
    <xdr:sp macro="" textlink="">
      <xdr:nvSpPr>
        <xdr:cNvPr id="361" name="楕円 360"/>
        <xdr:cNvSpPr/>
      </xdr:nvSpPr>
      <xdr:spPr>
        <a:xfrm>
          <a:off x="10426700" y="100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12419</xdr:rowOff>
    </xdr:from>
    <xdr:ext cx="534377" cy="259045"/>
    <xdr:sp macro="" textlink="">
      <xdr:nvSpPr>
        <xdr:cNvPr id="362" name="普通建設事業費該当値テキスト"/>
        <xdr:cNvSpPr txBox="1"/>
      </xdr:nvSpPr>
      <xdr:spPr>
        <a:xfrm>
          <a:off x="10528300" y="99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123320</xdr:rowOff>
    </xdr:from>
    <xdr:to>
      <xdr:col>50</xdr:col>
      <xdr:colOff>165100</xdr:colOff>
      <xdr:row>59</xdr:row>
      <xdr:rowOff>53470</xdr:rowOff>
    </xdr:to>
    <xdr:sp macro="" textlink="">
      <xdr:nvSpPr>
        <xdr:cNvPr id="363" name="楕円 362"/>
        <xdr:cNvSpPr/>
      </xdr:nvSpPr>
      <xdr:spPr>
        <a:xfrm>
          <a:off x="9588500" y="100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44597</xdr:rowOff>
    </xdr:from>
    <xdr:ext cx="534377" cy="259045"/>
    <xdr:sp macro="" textlink="">
      <xdr:nvSpPr>
        <xdr:cNvPr id="364" name="テキスト ボックス 363"/>
        <xdr:cNvSpPr txBox="1"/>
      </xdr:nvSpPr>
      <xdr:spPr>
        <a:xfrm>
          <a:off x="9372111" y="1016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79789</xdr:rowOff>
    </xdr:from>
    <xdr:to>
      <xdr:col>46</xdr:col>
      <xdr:colOff>38100</xdr:colOff>
      <xdr:row>59</xdr:row>
      <xdr:rowOff>9939</xdr:rowOff>
    </xdr:to>
    <xdr:sp macro="" textlink="">
      <xdr:nvSpPr>
        <xdr:cNvPr id="365" name="楕円 364"/>
        <xdr:cNvSpPr/>
      </xdr:nvSpPr>
      <xdr:spPr>
        <a:xfrm>
          <a:off x="8699500" y="100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1066</xdr:rowOff>
    </xdr:from>
    <xdr:ext cx="534377" cy="259045"/>
    <xdr:sp macro="" textlink="">
      <xdr:nvSpPr>
        <xdr:cNvPr id="366" name="テキスト ボックス 365"/>
        <xdr:cNvSpPr txBox="1"/>
      </xdr:nvSpPr>
      <xdr:spPr>
        <a:xfrm>
          <a:off x="8483111" y="1011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73692</xdr:rowOff>
    </xdr:from>
    <xdr:to>
      <xdr:col>41</xdr:col>
      <xdr:colOff>101600</xdr:colOff>
      <xdr:row>59</xdr:row>
      <xdr:rowOff>3842</xdr:rowOff>
    </xdr:to>
    <xdr:sp macro="" textlink="">
      <xdr:nvSpPr>
        <xdr:cNvPr id="367" name="楕円 366"/>
        <xdr:cNvSpPr/>
      </xdr:nvSpPr>
      <xdr:spPr>
        <a:xfrm>
          <a:off x="7810500" y="100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166419</xdr:rowOff>
    </xdr:from>
    <xdr:ext cx="534377" cy="259045"/>
    <xdr:sp macro="" textlink="">
      <xdr:nvSpPr>
        <xdr:cNvPr id="368" name="テキスト ボックス 367"/>
        <xdr:cNvSpPr txBox="1"/>
      </xdr:nvSpPr>
      <xdr:spPr>
        <a:xfrm>
          <a:off x="7594111" y="101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82059</xdr:rowOff>
    </xdr:from>
    <xdr:to>
      <xdr:col>36</xdr:col>
      <xdr:colOff>165100</xdr:colOff>
      <xdr:row>59</xdr:row>
      <xdr:rowOff>12209</xdr:rowOff>
    </xdr:to>
    <xdr:sp macro="" textlink="">
      <xdr:nvSpPr>
        <xdr:cNvPr id="369" name="楕円 368"/>
        <xdr:cNvSpPr/>
      </xdr:nvSpPr>
      <xdr:spPr>
        <a:xfrm>
          <a:off x="6921500" y="100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3336</xdr:rowOff>
    </xdr:from>
    <xdr:ext cx="534377" cy="259045"/>
    <xdr:sp macro="" textlink="">
      <xdr:nvSpPr>
        <xdr:cNvPr id="370" name="テキスト ボックス 369"/>
        <xdr:cNvSpPr txBox="1"/>
      </xdr:nvSpPr>
      <xdr:spPr>
        <a:xfrm>
          <a:off x="6705111" y="101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106814</xdr:rowOff>
    </xdr:from>
    <xdr:to>
      <xdr:col>55</xdr:col>
      <xdr:colOff>0</xdr:colOff>
      <xdr:row>78</xdr:row>
      <xdr:rowOff>115922</xdr:rowOff>
    </xdr:to>
    <xdr:cxnSp macro="">
      <xdr:nvCxnSpPr>
        <xdr:cNvPr id="397" name="直線コネクタ 396"/>
        <xdr:cNvCxnSpPr/>
      </xdr:nvCxnSpPr>
      <xdr:spPr>
        <a:xfrm flipV="1">
          <a:off x="9639300" y="13479914"/>
          <a:ext cx="8382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115922</xdr:rowOff>
    </xdr:from>
    <xdr:to>
      <xdr:col>50</xdr:col>
      <xdr:colOff>114300</xdr:colOff>
      <xdr:row>78</xdr:row>
      <xdr:rowOff>117013</xdr:rowOff>
    </xdr:to>
    <xdr:cxnSp macro="">
      <xdr:nvCxnSpPr>
        <xdr:cNvPr id="400" name="直線コネクタ 399"/>
        <xdr:cNvCxnSpPr/>
      </xdr:nvCxnSpPr>
      <xdr:spPr>
        <a:xfrm flipV="1">
          <a:off x="8750300" y="13489022"/>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115551</xdr:rowOff>
    </xdr:from>
    <xdr:to>
      <xdr:col>45</xdr:col>
      <xdr:colOff>177800</xdr:colOff>
      <xdr:row>78</xdr:row>
      <xdr:rowOff>117013</xdr:rowOff>
    </xdr:to>
    <xdr:cxnSp macro="">
      <xdr:nvCxnSpPr>
        <xdr:cNvPr id="403" name="直線コネクタ 402"/>
        <xdr:cNvCxnSpPr/>
      </xdr:nvCxnSpPr>
      <xdr:spPr>
        <a:xfrm>
          <a:off x="7861300" y="1348865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115551</xdr:rowOff>
    </xdr:from>
    <xdr:to>
      <xdr:col>41</xdr:col>
      <xdr:colOff>50800</xdr:colOff>
      <xdr:row>78</xdr:row>
      <xdr:rowOff>115715</xdr:rowOff>
    </xdr:to>
    <xdr:cxnSp macro="">
      <xdr:nvCxnSpPr>
        <xdr:cNvPr id="406" name="直線コネクタ 405"/>
        <xdr:cNvCxnSpPr/>
      </xdr:nvCxnSpPr>
      <xdr:spPr>
        <a:xfrm flipV="1">
          <a:off x="6972300" y="13488651"/>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56014</xdr:rowOff>
    </xdr:from>
    <xdr:to>
      <xdr:col>55</xdr:col>
      <xdr:colOff>50800</xdr:colOff>
      <xdr:row>78</xdr:row>
      <xdr:rowOff>157614</xdr:rowOff>
    </xdr:to>
    <xdr:sp macro="" textlink="">
      <xdr:nvSpPr>
        <xdr:cNvPr id="416" name="楕円 415"/>
        <xdr:cNvSpPr/>
      </xdr:nvSpPr>
      <xdr:spPr>
        <a:xfrm>
          <a:off x="10426700" y="134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65122</xdr:rowOff>
    </xdr:from>
    <xdr:to>
      <xdr:col>50</xdr:col>
      <xdr:colOff>165100</xdr:colOff>
      <xdr:row>78</xdr:row>
      <xdr:rowOff>166722</xdr:rowOff>
    </xdr:to>
    <xdr:sp macro="" textlink="">
      <xdr:nvSpPr>
        <xdr:cNvPr id="418" name="楕円 417"/>
        <xdr:cNvSpPr/>
      </xdr:nvSpPr>
      <xdr:spPr>
        <a:xfrm>
          <a:off x="9588500" y="134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157849</xdr:rowOff>
    </xdr:from>
    <xdr:ext cx="469744" cy="259045"/>
    <xdr:sp macro="" textlink="">
      <xdr:nvSpPr>
        <xdr:cNvPr id="419" name="テキスト ボックス 418"/>
        <xdr:cNvSpPr txBox="1"/>
      </xdr:nvSpPr>
      <xdr:spPr>
        <a:xfrm>
          <a:off x="9404428" y="1353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66213</xdr:rowOff>
    </xdr:from>
    <xdr:to>
      <xdr:col>46</xdr:col>
      <xdr:colOff>38100</xdr:colOff>
      <xdr:row>78</xdr:row>
      <xdr:rowOff>167813</xdr:rowOff>
    </xdr:to>
    <xdr:sp macro="" textlink="">
      <xdr:nvSpPr>
        <xdr:cNvPr id="420" name="楕円 419"/>
        <xdr:cNvSpPr/>
      </xdr:nvSpPr>
      <xdr:spPr>
        <a:xfrm>
          <a:off x="8699500" y="134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158940</xdr:rowOff>
    </xdr:from>
    <xdr:ext cx="469744" cy="259045"/>
    <xdr:sp macro="" textlink="">
      <xdr:nvSpPr>
        <xdr:cNvPr id="421" name="テキスト ボックス 420"/>
        <xdr:cNvSpPr txBox="1"/>
      </xdr:nvSpPr>
      <xdr:spPr>
        <a:xfrm>
          <a:off x="8515428" y="1353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64751</xdr:rowOff>
    </xdr:from>
    <xdr:to>
      <xdr:col>41</xdr:col>
      <xdr:colOff>101600</xdr:colOff>
      <xdr:row>78</xdr:row>
      <xdr:rowOff>166351</xdr:rowOff>
    </xdr:to>
    <xdr:sp macro="" textlink="">
      <xdr:nvSpPr>
        <xdr:cNvPr id="422" name="楕円 421"/>
        <xdr:cNvSpPr/>
      </xdr:nvSpPr>
      <xdr:spPr>
        <a:xfrm>
          <a:off x="7810500" y="134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157478</xdr:rowOff>
    </xdr:from>
    <xdr:ext cx="469744" cy="259045"/>
    <xdr:sp macro="" textlink="">
      <xdr:nvSpPr>
        <xdr:cNvPr id="423" name="テキスト ボックス 422"/>
        <xdr:cNvSpPr txBox="1"/>
      </xdr:nvSpPr>
      <xdr:spPr>
        <a:xfrm>
          <a:off x="7626428" y="1353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64915</xdr:rowOff>
    </xdr:from>
    <xdr:to>
      <xdr:col>36</xdr:col>
      <xdr:colOff>165100</xdr:colOff>
      <xdr:row>78</xdr:row>
      <xdr:rowOff>166515</xdr:rowOff>
    </xdr:to>
    <xdr:sp macro="" textlink="">
      <xdr:nvSpPr>
        <xdr:cNvPr id="424" name="楕円 423"/>
        <xdr:cNvSpPr/>
      </xdr:nvSpPr>
      <xdr:spPr>
        <a:xfrm>
          <a:off x="6921500" y="134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157642</xdr:rowOff>
    </xdr:from>
    <xdr:ext cx="469744" cy="259045"/>
    <xdr:sp macro="" textlink="">
      <xdr:nvSpPr>
        <xdr:cNvPr id="425" name="テキスト ボックス 424"/>
        <xdr:cNvSpPr txBox="1"/>
      </xdr:nvSpPr>
      <xdr:spPr>
        <a:xfrm>
          <a:off x="6737428" y="1353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83824</xdr:rowOff>
    </xdr:from>
    <xdr:to>
      <xdr:col>55</xdr:col>
      <xdr:colOff>0</xdr:colOff>
      <xdr:row>98</xdr:row>
      <xdr:rowOff>88516</xdr:rowOff>
    </xdr:to>
    <xdr:cxnSp macro="">
      <xdr:nvCxnSpPr>
        <xdr:cNvPr id="456" name="直線コネクタ 455"/>
        <xdr:cNvCxnSpPr/>
      </xdr:nvCxnSpPr>
      <xdr:spPr>
        <a:xfrm flipV="1">
          <a:off x="9639300" y="16885924"/>
          <a:ext cx="8382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39681</xdr:rowOff>
    </xdr:from>
    <xdr:to>
      <xdr:col>50</xdr:col>
      <xdr:colOff>114300</xdr:colOff>
      <xdr:row>98</xdr:row>
      <xdr:rowOff>88516</xdr:rowOff>
    </xdr:to>
    <xdr:cxnSp macro="">
      <xdr:nvCxnSpPr>
        <xdr:cNvPr id="459" name="直線コネクタ 458"/>
        <xdr:cNvCxnSpPr/>
      </xdr:nvCxnSpPr>
      <xdr:spPr>
        <a:xfrm>
          <a:off x="8750300" y="16841781"/>
          <a:ext cx="889000" cy="4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127465</xdr:rowOff>
    </xdr:from>
    <xdr:to>
      <xdr:col>45</xdr:col>
      <xdr:colOff>177800</xdr:colOff>
      <xdr:row>98</xdr:row>
      <xdr:rowOff>39681</xdr:rowOff>
    </xdr:to>
    <xdr:cxnSp macro="">
      <xdr:nvCxnSpPr>
        <xdr:cNvPr id="462" name="直線コネクタ 461"/>
        <xdr:cNvCxnSpPr/>
      </xdr:nvCxnSpPr>
      <xdr:spPr>
        <a:xfrm>
          <a:off x="7861300" y="16758115"/>
          <a:ext cx="889000" cy="8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113629</xdr:rowOff>
    </xdr:from>
    <xdr:to>
      <xdr:col>41</xdr:col>
      <xdr:colOff>50800</xdr:colOff>
      <xdr:row>97</xdr:row>
      <xdr:rowOff>127465</xdr:rowOff>
    </xdr:to>
    <xdr:cxnSp macro="">
      <xdr:nvCxnSpPr>
        <xdr:cNvPr id="465" name="直線コネクタ 464"/>
        <xdr:cNvCxnSpPr/>
      </xdr:nvCxnSpPr>
      <xdr:spPr>
        <a:xfrm>
          <a:off x="6972300" y="16744279"/>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33024</xdr:rowOff>
    </xdr:from>
    <xdr:to>
      <xdr:col>55</xdr:col>
      <xdr:colOff>50800</xdr:colOff>
      <xdr:row>98</xdr:row>
      <xdr:rowOff>134624</xdr:rowOff>
    </xdr:to>
    <xdr:sp macro="" textlink="">
      <xdr:nvSpPr>
        <xdr:cNvPr id="475" name="楕円 474"/>
        <xdr:cNvSpPr/>
      </xdr:nvSpPr>
      <xdr:spPr>
        <a:xfrm>
          <a:off x="10426700" y="168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119401</xdr:rowOff>
    </xdr:from>
    <xdr:ext cx="534377" cy="259045"/>
    <xdr:sp macro="" textlink="">
      <xdr:nvSpPr>
        <xdr:cNvPr id="476" name="普通建設事業費 （ うち更新整備　）該当値テキスト"/>
        <xdr:cNvSpPr txBox="1"/>
      </xdr:nvSpPr>
      <xdr:spPr>
        <a:xfrm>
          <a:off x="10528300" y="167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37716</xdr:rowOff>
    </xdr:from>
    <xdr:to>
      <xdr:col>50</xdr:col>
      <xdr:colOff>165100</xdr:colOff>
      <xdr:row>98</xdr:row>
      <xdr:rowOff>139316</xdr:rowOff>
    </xdr:to>
    <xdr:sp macro="" textlink="">
      <xdr:nvSpPr>
        <xdr:cNvPr id="477" name="楕円 476"/>
        <xdr:cNvSpPr/>
      </xdr:nvSpPr>
      <xdr:spPr>
        <a:xfrm>
          <a:off x="9588500" y="168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130443</xdr:rowOff>
    </xdr:from>
    <xdr:ext cx="534377" cy="259045"/>
    <xdr:sp macro="" textlink="">
      <xdr:nvSpPr>
        <xdr:cNvPr id="478" name="テキスト ボックス 477"/>
        <xdr:cNvSpPr txBox="1"/>
      </xdr:nvSpPr>
      <xdr:spPr>
        <a:xfrm>
          <a:off x="9372111" y="1693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160331</xdr:rowOff>
    </xdr:from>
    <xdr:to>
      <xdr:col>46</xdr:col>
      <xdr:colOff>38100</xdr:colOff>
      <xdr:row>98</xdr:row>
      <xdr:rowOff>90481</xdr:rowOff>
    </xdr:to>
    <xdr:sp macro="" textlink="">
      <xdr:nvSpPr>
        <xdr:cNvPr id="479" name="楕円 478"/>
        <xdr:cNvSpPr/>
      </xdr:nvSpPr>
      <xdr:spPr>
        <a:xfrm>
          <a:off x="8699500" y="167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81608</xdr:rowOff>
    </xdr:from>
    <xdr:ext cx="534377" cy="259045"/>
    <xdr:sp macro="" textlink="">
      <xdr:nvSpPr>
        <xdr:cNvPr id="480" name="テキスト ボックス 479"/>
        <xdr:cNvSpPr txBox="1"/>
      </xdr:nvSpPr>
      <xdr:spPr>
        <a:xfrm>
          <a:off x="8483111" y="168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76665</xdr:rowOff>
    </xdr:from>
    <xdr:to>
      <xdr:col>41</xdr:col>
      <xdr:colOff>101600</xdr:colOff>
      <xdr:row>98</xdr:row>
      <xdr:rowOff>6815</xdr:rowOff>
    </xdr:to>
    <xdr:sp macro="" textlink="">
      <xdr:nvSpPr>
        <xdr:cNvPr id="481" name="楕円 480"/>
        <xdr:cNvSpPr/>
      </xdr:nvSpPr>
      <xdr:spPr>
        <a:xfrm>
          <a:off x="7810500" y="167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23342</xdr:rowOff>
    </xdr:from>
    <xdr:ext cx="534377" cy="259045"/>
    <xdr:sp macro="" textlink="">
      <xdr:nvSpPr>
        <xdr:cNvPr id="482" name="テキスト ボックス 481"/>
        <xdr:cNvSpPr txBox="1"/>
      </xdr:nvSpPr>
      <xdr:spPr>
        <a:xfrm>
          <a:off x="7594111" y="164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62829</xdr:rowOff>
    </xdr:from>
    <xdr:to>
      <xdr:col>36</xdr:col>
      <xdr:colOff>165100</xdr:colOff>
      <xdr:row>97</xdr:row>
      <xdr:rowOff>164429</xdr:rowOff>
    </xdr:to>
    <xdr:sp macro="" textlink="">
      <xdr:nvSpPr>
        <xdr:cNvPr id="483" name="楕円 482"/>
        <xdr:cNvSpPr/>
      </xdr:nvSpPr>
      <xdr:spPr>
        <a:xfrm>
          <a:off x="6921500" y="166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9506</xdr:rowOff>
    </xdr:from>
    <xdr:ext cx="534377" cy="259045"/>
    <xdr:sp macro="" textlink="">
      <xdr:nvSpPr>
        <xdr:cNvPr id="484" name="テキスト ボックス 483"/>
        <xdr:cNvSpPr txBox="1"/>
      </xdr:nvSpPr>
      <xdr:spPr>
        <a:xfrm>
          <a:off x="6705111" y="164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52508</xdr:rowOff>
    </xdr:from>
    <xdr:to>
      <xdr:col>85</xdr:col>
      <xdr:colOff>127000</xdr:colOff>
      <xdr:row>77</xdr:row>
      <xdr:rowOff>59880</xdr:rowOff>
    </xdr:to>
    <xdr:cxnSp macro="">
      <xdr:nvCxnSpPr>
        <xdr:cNvPr id="619" name="直線コネクタ 618"/>
        <xdr:cNvCxnSpPr/>
      </xdr:nvCxnSpPr>
      <xdr:spPr>
        <a:xfrm flipV="1">
          <a:off x="15481300" y="13254158"/>
          <a:ext cx="8382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122937</xdr:rowOff>
    </xdr:from>
    <xdr:to>
      <xdr:col>81</xdr:col>
      <xdr:colOff>50800</xdr:colOff>
      <xdr:row>77</xdr:row>
      <xdr:rowOff>59880</xdr:rowOff>
    </xdr:to>
    <xdr:cxnSp macro="">
      <xdr:nvCxnSpPr>
        <xdr:cNvPr id="622" name="直線コネクタ 621"/>
        <xdr:cNvCxnSpPr/>
      </xdr:nvCxnSpPr>
      <xdr:spPr>
        <a:xfrm>
          <a:off x="14592300" y="13153137"/>
          <a:ext cx="889000" cy="10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9570</xdr:rowOff>
    </xdr:from>
    <xdr:to>
      <xdr:col>76</xdr:col>
      <xdr:colOff>114300</xdr:colOff>
      <xdr:row>76</xdr:row>
      <xdr:rowOff>122937</xdr:rowOff>
    </xdr:to>
    <xdr:cxnSp macro="">
      <xdr:nvCxnSpPr>
        <xdr:cNvPr id="625" name="直線コネクタ 624"/>
        <xdr:cNvCxnSpPr/>
      </xdr:nvCxnSpPr>
      <xdr:spPr>
        <a:xfrm>
          <a:off x="13703300" y="13039770"/>
          <a:ext cx="889000" cy="1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5893</xdr:rowOff>
    </xdr:from>
    <xdr:to>
      <xdr:col>71</xdr:col>
      <xdr:colOff>177800</xdr:colOff>
      <xdr:row>76</xdr:row>
      <xdr:rowOff>9570</xdr:rowOff>
    </xdr:to>
    <xdr:cxnSp macro="">
      <xdr:nvCxnSpPr>
        <xdr:cNvPr id="628" name="直線コネクタ 627"/>
        <xdr:cNvCxnSpPr/>
      </xdr:nvCxnSpPr>
      <xdr:spPr>
        <a:xfrm>
          <a:off x="12814300" y="13036093"/>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1708</xdr:rowOff>
    </xdr:from>
    <xdr:to>
      <xdr:col>85</xdr:col>
      <xdr:colOff>177800</xdr:colOff>
      <xdr:row>77</xdr:row>
      <xdr:rowOff>103308</xdr:rowOff>
    </xdr:to>
    <xdr:sp macro="" textlink="">
      <xdr:nvSpPr>
        <xdr:cNvPr id="638" name="楕円 637"/>
        <xdr:cNvSpPr/>
      </xdr:nvSpPr>
      <xdr:spPr>
        <a:xfrm>
          <a:off x="16268700" y="132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151585</xdr:rowOff>
    </xdr:from>
    <xdr:ext cx="534377" cy="259045"/>
    <xdr:sp macro="" textlink="">
      <xdr:nvSpPr>
        <xdr:cNvPr id="639" name="公債費該当値テキスト"/>
        <xdr:cNvSpPr txBox="1"/>
      </xdr:nvSpPr>
      <xdr:spPr>
        <a:xfrm>
          <a:off x="16370300" y="131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9080</xdr:rowOff>
    </xdr:from>
    <xdr:to>
      <xdr:col>81</xdr:col>
      <xdr:colOff>101600</xdr:colOff>
      <xdr:row>77</xdr:row>
      <xdr:rowOff>110680</xdr:rowOff>
    </xdr:to>
    <xdr:sp macro="" textlink="">
      <xdr:nvSpPr>
        <xdr:cNvPr id="640" name="楕円 639"/>
        <xdr:cNvSpPr/>
      </xdr:nvSpPr>
      <xdr:spPr>
        <a:xfrm>
          <a:off x="15430500" y="132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101807</xdr:rowOff>
    </xdr:from>
    <xdr:ext cx="534377" cy="259045"/>
    <xdr:sp macro="" textlink="">
      <xdr:nvSpPr>
        <xdr:cNvPr id="641" name="テキスト ボックス 640"/>
        <xdr:cNvSpPr txBox="1"/>
      </xdr:nvSpPr>
      <xdr:spPr>
        <a:xfrm>
          <a:off x="15214111" y="1330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72137</xdr:rowOff>
    </xdr:from>
    <xdr:to>
      <xdr:col>76</xdr:col>
      <xdr:colOff>165100</xdr:colOff>
      <xdr:row>77</xdr:row>
      <xdr:rowOff>2287</xdr:rowOff>
    </xdr:to>
    <xdr:sp macro="" textlink="">
      <xdr:nvSpPr>
        <xdr:cNvPr id="642" name="楕円 641"/>
        <xdr:cNvSpPr/>
      </xdr:nvSpPr>
      <xdr:spPr>
        <a:xfrm>
          <a:off x="14541500" y="131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164864</xdr:rowOff>
    </xdr:from>
    <xdr:ext cx="534377" cy="259045"/>
    <xdr:sp macro="" textlink="">
      <xdr:nvSpPr>
        <xdr:cNvPr id="643" name="テキスト ボックス 642"/>
        <xdr:cNvSpPr txBox="1"/>
      </xdr:nvSpPr>
      <xdr:spPr>
        <a:xfrm>
          <a:off x="14325111" y="131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130219</xdr:rowOff>
    </xdr:from>
    <xdr:to>
      <xdr:col>72</xdr:col>
      <xdr:colOff>38100</xdr:colOff>
      <xdr:row>76</xdr:row>
      <xdr:rowOff>60368</xdr:rowOff>
    </xdr:to>
    <xdr:sp macro="" textlink="">
      <xdr:nvSpPr>
        <xdr:cNvPr id="644" name="楕円 643"/>
        <xdr:cNvSpPr/>
      </xdr:nvSpPr>
      <xdr:spPr>
        <a:xfrm>
          <a:off x="13652500" y="12988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51497</xdr:rowOff>
    </xdr:from>
    <xdr:ext cx="534377" cy="259045"/>
    <xdr:sp macro="" textlink="">
      <xdr:nvSpPr>
        <xdr:cNvPr id="645" name="テキスト ボックス 644"/>
        <xdr:cNvSpPr txBox="1"/>
      </xdr:nvSpPr>
      <xdr:spPr>
        <a:xfrm>
          <a:off x="13436111" y="130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126543</xdr:rowOff>
    </xdr:from>
    <xdr:to>
      <xdr:col>67</xdr:col>
      <xdr:colOff>101600</xdr:colOff>
      <xdr:row>76</xdr:row>
      <xdr:rowOff>56693</xdr:rowOff>
    </xdr:to>
    <xdr:sp macro="" textlink="">
      <xdr:nvSpPr>
        <xdr:cNvPr id="646" name="楕円 645"/>
        <xdr:cNvSpPr/>
      </xdr:nvSpPr>
      <xdr:spPr>
        <a:xfrm>
          <a:off x="12763500" y="129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47820</xdr:rowOff>
    </xdr:from>
    <xdr:ext cx="534377" cy="259045"/>
    <xdr:sp macro="" textlink="">
      <xdr:nvSpPr>
        <xdr:cNvPr id="647" name="テキスト ボックス 646"/>
        <xdr:cNvSpPr txBox="1"/>
      </xdr:nvSpPr>
      <xdr:spPr>
        <a:xfrm>
          <a:off x="12547111" y="130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81787</xdr:rowOff>
    </xdr:from>
    <xdr:to>
      <xdr:col>85</xdr:col>
      <xdr:colOff>127000</xdr:colOff>
      <xdr:row>97</xdr:row>
      <xdr:rowOff>98513</xdr:rowOff>
    </xdr:to>
    <xdr:cxnSp macro="">
      <xdr:nvCxnSpPr>
        <xdr:cNvPr id="676" name="直線コネクタ 675"/>
        <xdr:cNvCxnSpPr/>
      </xdr:nvCxnSpPr>
      <xdr:spPr>
        <a:xfrm flipV="1">
          <a:off x="15481300" y="16712437"/>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98513</xdr:rowOff>
    </xdr:from>
    <xdr:to>
      <xdr:col>81</xdr:col>
      <xdr:colOff>50800</xdr:colOff>
      <xdr:row>98</xdr:row>
      <xdr:rowOff>29375</xdr:rowOff>
    </xdr:to>
    <xdr:cxnSp macro="">
      <xdr:nvCxnSpPr>
        <xdr:cNvPr id="679" name="直線コネクタ 678"/>
        <xdr:cNvCxnSpPr/>
      </xdr:nvCxnSpPr>
      <xdr:spPr>
        <a:xfrm flipV="1">
          <a:off x="14592300" y="16729163"/>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29375</xdr:rowOff>
    </xdr:from>
    <xdr:to>
      <xdr:col>76</xdr:col>
      <xdr:colOff>114300</xdr:colOff>
      <xdr:row>98</xdr:row>
      <xdr:rowOff>98983</xdr:rowOff>
    </xdr:to>
    <xdr:cxnSp macro="">
      <xdr:nvCxnSpPr>
        <xdr:cNvPr id="682" name="直線コネクタ 681"/>
        <xdr:cNvCxnSpPr/>
      </xdr:nvCxnSpPr>
      <xdr:spPr>
        <a:xfrm flipV="1">
          <a:off x="13703300" y="16831475"/>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98983</xdr:rowOff>
    </xdr:from>
    <xdr:to>
      <xdr:col>71</xdr:col>
      <xdr:colOff>177800</xdr:colOff>
      <xdr:row>98</xdr:row>
      <xdr:rowOff>123304</xdr:rowOff>
    </xdr:to>
    <xdr:cxnSp macro="">
      <xdr:nvCxnSpPr>
        <xdr:cNvPr id="685" name="直線コネクタ 684"/>
        <xdr:cNvCxnSpPr/>
      </xdr:nvCxnSpPr>
      <xdr:spPr>
        <a:xfrm flipV="1">
          <a:off x="12814300" y="16901083"/>
          <a:ext cx="889000" cy="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30987</xdr:rowOff>
    </xdr:from>
    <xdr:to>
      <xdr:col>85</xdr:col>
      <xdr:colOff>177800</xdr:colOff>
      <xdr:row>97</xdr:row>
      <xdr:rowOff>132587</xdr:rowOff>
    </xdr:to>
    <xdr:sp macro="" textlink="">
      <xdr:nvSpPr>
        <xdr:cNvPr id="695" name="楕円 694"/>
        <xdr:cNvSpPr/>
      </xdr:nvSpPr>
      <xdr:spPr>
        <a:xfrm>
          <a:off x="16268700" y="166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53864</xdr:rowOff>
    </xdr:from>
    <xdr:ext cx="534377" cy="259045"/>
    <xdr:sp macro="" textlink="">
      <xdr:nvSpPr>
        <xdr:cNvPr id="696" name="積立金該当値テキスト"/>
        <xdr:cNvSpPr txBox="1"/>
      </xdr:nvSpPr>
      <xdr:spPr>
        <a:xfrm>
          <a:off x="16370300" y="165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47713</xdr:rowOff>
    </xdr:from>
    <xdr:to>
      <xdr:col>81</xdr:col>
      <xdr:colOff>101600</xdr:colOff>
      <xdr:row>97</xdr:row>
      <xdr:rowOff>149313</xdr:rowOff>
    </xdr:to>
    <xdr:sp macro="" textlink="">
      <xdr:nvSpPr>
        <xdr:cNvPr id="697" name="楕円 696"/>
        <xdr:cNvSpPr/>
      </xdr:nvSpPr>
      <xdr:spPr>
        <a:xfrm>
          <a:off x="15430500" y="166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165840</xdr:rowOff>
    </xdr:from>
    <xdr:ext cx="534377" cy="259045"/>
    <xdr:sp macro="" textlink="">
      <xdr:nvSpPr>
        <xdr:cNvPr id="698" name="テキスト ボックス 697"/>
        <xdr:cNvSpPr txBox="1"/>
      </xdr:nvSpPr>
      <xdr:spPr>
        <a:xfrm>
          <a:off x="15214111" y="1645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150025</xdr:rowOff>
    </xdr:from>
    <xdr:to>
      <xdr:col>76</xdr:col>
      <xdr:colOff>165100</xdr:colOff>
      <xdr:row>98</xdr:row>
      <xdr:rowOff>80175</xdr:rowOff>
    </xdr:to>
    <xdr:sp macro="" textlink="">
      <xdr:nvSpPr>
        <xdr:cNvPr id="699" name="楕円 698"/>
        <xdr:cNvSpPr/>
      </xdr:nvSpPr>
      <xdr:spPr>
        <a:xfrm>
          <a:off x="14541500" y="167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71302</xdr:rowOff>
    </xdr:from>
    <xdr:ext cx="534377" cy="259045"/>
    <xdr:sp macro="" textlink="">
      <xdr:nvSpPr>
        <xdr:cNvPr id="700" name="テキスト ボックス 699"/>
        <xdr:cNvSpPr txBox="1"/>
      </xdr:nvSpPr>
      <xdr:spPr>
        <a:xfrm>
          <a:off x="14325111" y="168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48183</xdr:rowOff>
    </xdr:from>
    <xdr:to>
      <xdr:col>72</xdr:col>
      <xdr:colOff>38100</xdr:colOff>
      <xdr:row>98</xdr:row>
      <xdr:rowOff>149783</xdr:rowOff>
    </xdr:to>
    <xdr:sp macro="" textlink="">
      <xdr:nvSpPr>
        <xdr:cNvPr id="701" name="楕円 700"/>
        <xdr:cNvSpPr/>
      </xdr:nvSpPr>
      <xdr:spPr>
        <a:xfrm>
          <a:off x="13652500" y="168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140910</xdr:rowOff>
    </xdr:from>
    <xdr:ext cx="469744" cy="259045"/>
    <xdr:sp macro="" textlink="">
      <xdr:nvSpPr>
        <xdr:cNvPr id="702" name="テキスト ボックス 701"/>
        <xdr:cNvSpPr txBox="1"/>
      </xdr:nvSpPr>
      <xdr:spPr>
        <a:xfrm>
          <a:off x="13468428" y="1694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72504</xdr:rowOff>
    </xdr:from>
    <xdr:to>
      <xdr:col>67</xdr:col>
      <xdr:colOff>101600</xdr:colOff>
      <xdr:row>99</xdr:row>
      <xdr:rowOff>2654</xdr:rowOff>
    </xdr:to>
    <xdr:sp macro="" textlink="">
      <xdr:nvSpPr>
        <xdr:cNvPr id="703" name="楕円 702"/>
        <xdr:cNvSpPr/>
      </xdr:nvSpPr>
      <xdr:spPr>
        <a:xfrm>
          <a:off x="12763500" y="1687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165231</xdr:rowOff>
    </xdr:from>
    <xdr:ext cx="469744" cy="259045"/>
    <xdr:sp macro="" textlink="">
      <xdr:nvSpPr>
        <xdr:cNvPr id="704" name="テキスト ボックス 703"/>
        <xdr:cNvSpPr txBox="1"/>
      </xdr:nvSpPr>
      <xdr:spPr>
        <a:xfrm>
          <a:off x="12579428" y="1696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37516</xdr:rowOff>
    </xdr:from>
    <xdr:to>
      <xdr:col>116</xdr:col>
      <xdr:colOff>63500</xdr:colOff>
      <xdr:row>39</xdr:row>
      <xdr:rowOff>37554</xdr:rowOff>
    </xdr:to>
    <xdr:cxnSp macro="">
      <xdr:nvCxnSpPr>
        <xdr:cNvPr id="733" name="直線コネクタ 732"/>
        <xdr:cNvCxnSpPr/>
      </xdr:nvCxnSpPr>
      <xdr:spPr>
        <a:xfrm>
          <a:off x="21323300" y="6724066"/>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37478</xdr:rowOff>
    </xdr:from>
    <xdr:to>
      <xdr:col>111</xdr:col>
      <xdr:colOff>177800</xdr:colOff>
      <xdr:row>39</xdr:row>
      <xdr:rowOff>37516</xdr:rowOff>
    </xdr:to>
    <xdr:cxnSp macro="">
      <xdr:nvCxnSpPr>
        <xdr:cNvPr id="736" name="直線コネクタ 735"/>
        <xdr:cNvCxnSpPr/>
      </xdr:nvCxnSpPr>
      <xdr:spPr>
        <a:xfrm>
          <a:off x="20434300" y="672402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37440</xdr:rowOff>
    </xdr:from>
    <xdr:to>
      <xdr:col>107</xdr:col>
      <xdr:colOff>50800</xdr:colOff>
      <xdr:row>39</xdr:row>
      <xdr:rowOff>37478</xdr:rowOff>
    </xdr:to>
    <xdr:cxnSp macro="">
      <xdr:nvCxnSpPr>
        <xdr:cNvPr id="739" name="直線コネクタ 738"/>
        <xdr:cNvCxnSpPr/>
      </xdr:nvCxnSpPr>
      <xdr:spPr>
        <a:xfrm>
          <a:off x="19545300" y="672399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37364</xdr:rowOff>
    </xdr:from>
    <xdr:to>
      <xdr:col>102</xdr:col>
      <xdr:colOff>114300</xdr:colOff>
      <xdr:row>39</xdr:row>
      <xdr:rowOff>37440</xdr:rowOff>
    </xdr:to>
    <xdr:cxnSp macro="">
      <xdr:nvCxnSpPr>
        <xdr:cNvPr id="742" name="直線コネクタ 741"/>
        <xdr:cNvCxnSpPr/>
      </xdr:nvCxnSpPr>
      <xdr:spPr>
        <a:xfrm>
          <a:off x="18656300" y="672391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158204</xdr:rowOff>
    </xdr:from>
    <xdr:to>
      <xdr:col>116</xdr:col>
      <xdr:colOff>114300</xdr:colOff>
      <xdr:row>39</xdr:row>
      <xdr:rowOff>88354</xdr:rowOff>
    </xdr:to>
    <xdr:sp macro="" textlink="">
      <xdr:nvSpPr>
        <xdr:cNvPr id="752" name="楕円 751"/>
        <xdr:cNvSpPr/>
      </xdr:nvSpPr>
      <xdr:spPr>
        <a:xfrm>
          <a:off x="221107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73131</xdr:rowOff>
    </xdr:from>
    <xdr:ext cx="378565" cy="259045"/>
    <xdr:sp macro="" textlink="">
      <xdr:nvSpPr>
        <xdr:cNvPr id="753" name="投資及び出資金該当値テキスト"/>
        <xdr:cNvSpPr txBox="1"/>
      </xdr:nvSpPr>
      <xdr:spPr>
        <a:xfrm>
          <a:off x="22212300" y="658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158166</xdr:rowOff>
    </xdr:from>
    <xdr:to>
      <xdr:col>112</xdr:col>
      <xdr:colOff>38100</xdr:colOff>
      <xdr:row>39</xdr:row>
      <xdr:rowOff>88316</xdr:rowOff>
    </xdr:to>
    <xdr:sp macro="" textlink="">
      <xdr:nvSpPr>
        <xdr:cNvPr id="754" name="楕円 753"/>
        <xdr:cNvSpPr/>
      </xdr:nvSpPr>
      <xdr:spPr>
        <a:xfrm>
          <a:off x="21272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79443</xdr:rowOff>
    </xdr:from>
    <xdr:ext cx="378565" cy="259045"/>
    <xdr:sp macro="" textlink="">
      <xdr:nvSpPr>
        <xdr:cNvPr id="755" name="テキスト ボックス 754"/>
        <xdr:cNvSpPr txBox="1"/>
      </xdr:nvSpPr>
      <xdr:spPr>
        <a:xfrm>
          <a:off x="21134017" y="6765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158128</xdr:rowOff>
    </xdr:from>
    <xdr:to>
      <xdr:col>107</xdr:col>
      <xdr:colOff>101600</xdr:colOff>
      <xdr:row>39</xdr:row>
      <xdr:rowOff>88278</xdr:rowOff>
    </xdr:to>
    <xdr:sp macro="" textlink="">
      <xdr:nvSpPr>
        <xdr:cNvPr id="756" name="楕円 755"/>
        <xdr:cNvSpPr/>
      </xdr:nvSpPr>
      <xdr:spPr>
        <a:xfrm>
          <a:off x="20383500" y="66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79405</xdr:rowOff>
    </xdr:from>
    <xdr:ext cx="378565" cy="259045"/>
    <xdr:sp macro="" textlink="">
      <xdr:nvSpPr>
        <xdr:cNvPr id="757" name="テキスト ボックス 756"/>
        <xdr:cNvSpPr txBox="1"/>
      </xdr:nvSpPr>
      <xdr:spPr>
        <a:xfrm>
          <a:off x="20245017" y="676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158090</xdr:rowOff>
    </xdr:from>
    <xdr:to>
      <xdr:col>102</xdr:col>
      <xdr:colOff>165100</xdr:colOff>
      <xdr:row>39</xdr:row>
      <xdr:rowOff>88240</xdr:rowOff>
    </xdr:to>
    <xdr:sp macro="" textlink="">
      <xdr:nvSpPr>
        <xdr:cNvPr id="758" name="楕円 757"/>
        <xdr:cNvSpPr/>
      </xdr:nvSpPr>
      <xdr:spPr>
        <a:xfrm>
          <a:off x="19494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79367</xdr:rowOff>
    </xdr:from>
    <xdr:ext cx="378565" cy="259045"/>
    <xdr:sp macro="" textlink="">
      <xdr:nvSpPr>
        <xdr:cNvPr id="759" name="テキスト ボックス 758"/>
        <xdr:cNvSpPr txBox="1"/>
      </xdr:nvSpPr>
      <xdr:spPr>
        <a:xfrm>
          <a:off x="19356017" y="6765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158014</xdr:rowOff>
    </xdr:from>
    <xdr:to>
      <xdr:col>98</xdr:col>
      <xdr:colOff>38100</xdr:colOff>
      <xdr:row>39</xdr:row>
      <xdr:rowOff>88164</xdr:rowOff>
    </xdr:to>
    <xdr:sp macro="" textlink="">
      <xdr:nvSpPr>
        <xdr:cNvPr id="760" name="楕円 759"/>
        <xdr:cNvSpPr/>
      </xdr:nvSpPr>
      <xdr:spPr>
        <a:xfrm>
          <a:off x="186055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79291</xdr:rowOff>
    </xdr:from>
    <xdr:ext cx="378565" cy="259045"/>
    <xdr:sp macro="" textlink="">
      <xdr:nvSpPr>
        <xdr:cNvPr id="761" name="テキスト ボックス 760"/>
        <xdr:cNvSpPr txBox="1"/>
      </xdr:nvSpPr>
      <xdr:spPr>
        <a:xfrm>
          <a:off x="18467017" y="67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27153</xdr:rowOff>
    </xdr:from>
    <xdr:to>
      <xdr:col>116</xdr:col>
      <xdr:colOff>63500</xdr:colOff>
      <xdr:row>59</xdr:row>
      <xdr:rowOff>41021</xdr:rowOff>
    </xdr:to>
    <xdr:cxnSp macro="">
      <xdr:nvCxnSpPr>
        <xdr:cNvPr id="790" name="直線コネクタ 789"/>
        <xdr:cNvCxnSpPr/>
      </xdr:nvCxnSpPr>
      <xdr:spPr>
        <a:xfrm>
          <a:off x="21323300" y="10142703"/>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27039</xdr:rowOff>
    </xdr:from>
    <xdr:to>
      <xdr:col>111</xdr:col>
      <xdr:colOff>177800</xdr:colOff>
      <xdr:row>59</xdr:row>
      <xdr:rowOff>27153</xdr:rowOff>
    </xdr:to>
    <xdr:cxnSp macro="">
      <xdr:nvCxnSpPr>
        <xdr:cNvPr id="793" name="直線コネクタ 792"/>
        <xdr:cNvCxnSpPr/>
      </xdr:nvCxnSpPr>
      <xdr:spPr>
        <a:xfrm>
          <a:off x="20434300" y="1014258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26924</xdr:rowOff>
    </xdr:from>
    <xdr:to>
      <xdr:col>107</xdr:col>
      <xdr:colOff>50800</xdr:colOff>
      <xdr:row>59</xdr:row>
      <xdr:rowOff>27039</xdr:rowOff>
    </xdr:to>
    <xdr:cxnSp macro="">
      <xdr:nvCxnSpPr>
        <xdr:cNvPr id="796" name="直線コネクタ 795"/>
        <xdr:cNvCxnSpPr/>
      </xdr:nvCxnSpPr>
      <xdr:spPr>
        <a:xfrm>
          <a:off x="19545300" y="1014247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26810</xdr:rowOff>
    </xdr:from>
    <xdr:to>
      <xdr:col>102</xdr:col>
      <xdr:colOff>114300</xdr:colOff>
      <xdr:row>59</xdr:row>
      <xdr:rowOff>26924</xdr:rowOff>
    </xdr:to>
    <xdr:cxnSp macro="">
      <xdr:nvCxnSpPr>
        <xdr:cNvPr id="799" name="直線コネクタ 798"/>
        <xdr:cNvCxnSpPr/>
      </xdr:nvCxnSpPr>
      <xdr:spPr>
        <a:xfrm>
          <a:off x="18656300" y="1014236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161671</xdr:rowOff>
    </xdr:from>
    <xdr:to>
      <xdr:col>116</xdr:col>
      <xdr:colOff>114300</xdr:colOff>
      <xdr:row>59</xdr:row>
      <xdr:rowOff>91821</xdr:rowOff>
    </xdr:to>
    <xdr:sp macro="" textlink="">
      <xdr:nvSpPr>
        <xdr:cNvPr id="809" name="楕円 808"/>
        <xdr:cNvSpPr/>
      </xdr:nvSpPr>
      <xdr:spPr>
        <a:xfrm>
          <a:off x="221107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76598</xdr:rowOff>
    </xdr:from>
    <xdr:ext cx="313932" cy="259045"/>
    <xdr:sp macro="" textlink="">
      <xdr:nvSpPr>
        <xdr:cNvPr id="810" name="貸付金該当値テキスト"/>
        <xdr:cNvSpPr txBox="1"/>
      </xdr:nvSpPr>
      <xdr:spPr>
        <a:xfrm>
          <a:off x="22212300" y="10020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147803</xdr:rowOff>
    </xdr:from>
    <xdr:to>
      <xdr:col>112</xdr:col>
      <xdr:colOff>38100</xdr:colOff>
      <xdr:row>59</xdr:row>
      <xdr:rowOff>77953</xdr:rowOff>
    </xdr:to>
    <xdr:sp macro="" textlink="">
      <xdr:nvSpPr>
        <xdr:cNvPr id="811" name="楕円 810"/>
        <xdr:cNvSpPr/>
      </xdr:nvSpPr>
      <xdr:spPr>
        <a:xfrm>
          <a:off x="21272500" y="100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69080</xdr:rowOff>
    </xdr:from>
    <xdr:ext cx="378565" cy="259045"/>
    <xdr:sp macro="" textlink="">
      <xdr:nvSpPr>
        <xdr:cNvPr id="812" name="テキスト ボックス 811"/>
        <xdr:cNvSpPr txBox="1"/>
      </xdr:nvSpPr>
      <xdr:spPr>
        <a:xfrm>
          <a:off x="21134017" y="1018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147689</xdr:rowOff>
    </xdr:from>
    <xdr:to>
      <xdr:col>107</xdr:col>
      <xdr:colOff>101600</xdr:colOff>
      <xdr:row>59</xdr:row>
      <xdr:rowOff>77839</xdr:rowOff>
    </xdr:to>
    <xdr:sp macro="" textlink="">
      <xdr:nvSpPr>
        <xdr:cNvPr id="813" name="楕円 812"/>
        <xdr:cNvSpPr/>
      </xdr:nvSpPr>
      <xdr:spPr>
        <a:xfrm>
          <a:off x="20383500" y="10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68966</xdr:rowOff>
    </xdr:from>
    <xdr:ext cx="378565" cy="259045"/>
    <xdr:sp macro="" textlink="">
      <xdr:nvSpPr>
        <xdr:cNvPr id="814" name="テキスト ボックス 813"/>
        <xdr:cNvSpPr txBox="1"/>
      </xdr:nvSpPr>
      <xdr:spPr>
        <a:xfrm>
          <a:off x="20245017" y="1018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147574</xdr:rowOff>
    </xdr:from>
    <xdr:to>
      <xdr:col>102</xdr:col>
      <xdr:colOff>165100</xdr:colOff>
      <xdr:row>59</xdr:row>
      <xdr:rowOff>77724</xdr:rowOff>
    </xdr:to>
    <xdr:sp macro="" textlink="">
      <xdr:nvSpPr>
        <xdr:cNvPr id="815" name="楕円 814"/>
        <xdr:cNvSpPr/>
      </xdr:nvSpPr>
      <xdr:spPr>
        <a:xfrm>
          <a:off x="19494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68851</xdr:rowOff>
    </xdr:from>
    <xdr:ext cx="378565" cy="259045"/>
    <xdr:sp macro="" textlink="">
      <xdr:nvSpPr>
        <xdr:cNvPr id="816" name="テキスト ボックス 815"/>
        <xdr:cNvSpPr txBox="1"/>
      </xdr:nvSpPr>
      <xdr:spPr>
        <a:xfrm>
          <a:off x="19356017" y="1018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147460</xdr:rowOff>
    </xdr:from>
    <xdr:to>
      <xdr:col>98</xdr:col>
      <xdr:colOff>38100</xdr:colOff>
      <xdr:row>59</xdr:row>
      <xdr:rowOff>77610</xdr:rowOff>
    </xdr:to>
    <xdr:sp macro="" textlink="">
      <xdr:nvSpPr>
        <xdr:cNvPr id="817" name="楕円 816"/>
        <xdr:cNvSpPr/>
      </xdr:nvSpPr>
      <xdr:spPr>
        <a:xfrm>
          <a:off x="18605500" y="100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68737</xdr:rowOff>
    </xdr:from>
    <xdr:ext cx="378565" cy="259045"/>
    <xdr:sp macro="" textlink="">
      <xdr:nvSpPr>
        <xdr:cNvPr id="818" name="テキスト ボックス 817"/>
        <xdr:cNvSpPr txBox="1"/>
      </xdr:nvSpPr>
      <xdr:spPr>
        <a:xfrm>
          <a:off x="18467017" y="1018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155375</xdr:rowOff>
    </xdr:from>
    <xdr:to>
      <xdr:col>116</xdr:col>
      <xdr:colOff>63500</xdr:colOff>
      <xdr:row>77</xdr:row>
      <xdr:rowOff>12925</xdr:rowOff>
    </xdr:to>
    <xdr:cxnSp macro="">
      <xdr:nvCxnSpPr>
        <xdr:cNvPr id="850" name="直線コネクタ 849"/>
        <xdr:cNvCxnSpPr/>
      </xdr:nvCxnSpPr>
      <xdr:spPr>
        <a:xfrm flipV="1">
          <a:off x="21323300" y="13185575"/>
          <a:ext cx="8382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87057</xdr:rowOff>
    </xdr:from>
    <xdr:to>
      <xdr:col>111</xdr:col>
      <xdr:colOff>177800</xdr:colOff>
      <xdr:row>77</xdr:row>
      <xdr:rowOff>12925</xdr:rowOff>
    </xdr:to>
    <xdr:cxnSp macro="">
      <xdr:nvCxnSpPr>
        <xdr:cNvPr id="853" name="直線コネクタ 852"/>
        <xdr:cNvCxnSpPr/>
      </xdr:nvCxnSpPr>
      <xdr:spPr>
        <a:xfrm>
          <a:off x="20434300" y="13117257"/>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87057</xdr:rowOff>
    </xdr:from>
    <xdr:to>
      <xdr:col>107</xdr:col>
      <xdr:colOff>50800</xdr:colOff>
      <xdr:row>76</xdr:row>
      <xdr:rowOff>98225</xdr:rowOff>
    </xdr:to>
    <xdr:cxnSp macro="">
      <xdr:nvCxnSpPr>
        <xdr:cNvPr id="856" name="直線コネクタ 855"/>
        <xdr:cNvCxnSpPr/>
      </xdr:nvCxnSpPr>
      <xdr:spPr>
        <a:xfrm flipV="1">
          <a:off x="19545300" y="13117257"/>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98225</xdr:rowOff>
    </xdr:from>
    <xdr:to>
      <xdr:col>102</xdr:col>
      <xdr:colOff>114300</xdr:colOff>
      <xdr:row>76</xdr:row>
      <xdr:rowOff>100282</xdr:rowOff>
    </xdr:to>
    <xdr:cxnSp macro="">
      <xdr:nvCxnSpPr>
        <xdr:cNvPr id="859" name="直線コネクタ 858"/>
        <xdr:cNvCxnSpPr/>
      </xdr:nvCxnSpPr>
      <xdr:spPr>
        <a:xfrm flipV="1">
          <a:off x="18656300" y="1312842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104575</xdr:rowOff>
    </xdr:from>
    <xdr:to>
      <xdr:col>116</xdr:col>
      <xdr:colOff>114300</xdr:colOff>
      <xdr:row>77</xdr:row>
      <xdr:rowOff>34725</xdr:rowOff>
    </xdr:to>
    <xdr:sp macro="" textlink="">
      <xdr:nvSpPr>
        <xdr:cNvPr id="869" name="楕円 868"/>
        <xdr:cNvSpPr/>
      </xdr:nvSpPr>
      <xdr:spPr>
        <a:xfrm>
          <a:off x="22110700" y="131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83002</xdr:rowOff>
    </xdr:from>
    <xdr:ext cx="534377" cy="259045"/>
    <xdr:sp macro="" textlink="">
      <xdr:nvSpPr>
        <xdr:cNvPr id="870" name="繰出金該当値テキスト"/>
        <xdr:cNvSpPr txBox="1"/>
      </xdr:nvSpPr>
      <xdr:spPr>
        <a:xfrm>
          <a:off x="22212300" y="1311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133575</xdr:rowOff>
    </xdr:from>
    <xdr:to>
      <xdr:col>112</xdr:col>
      <xdr:colOff>38100</xdr:colOff>
      <xdr:row>77</xdr:row>
      <xdr:rowOff>63725</xdr:rowOff>
    </xdr:to>
    <xdr:sp macro="" textlink="">
      <xdr:nvSpPr>
        <xdr:cNvPr id="871" name="楕円 870"/>
        <xdr:cNvSpPr/>
      </xdr:nvSpPr>
      <xdr:spPr>
        <a:xfrm>
          <a:off x="21272500" y="1316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54852</xdr:rowOff>
    </xdr:from>
    <xdr:ext cx="534377" cy="259045"/>
    <xdr:sp macro="" textlink="">
      <xdr:nvSpPr>
        <xdr:cNvPr id="872" name="テキスト ボックス 871"/>
        <xdr:cNvSpPr txBox="1"/>
      </xdr:nvSpPr>
      <xdr:spPr>
        <a:xfrm>
          <a:off x="21056111" y="1325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36257</xdr:rowOff>
    </xdr:from>
    <xdr:to>
      <xdr:col>107</xdr:col>
      <xdr:colOff>101600</xdr:colOff>
      <xdr:row>76</xdr:row>
      <xdr:rowOff>137857</xdr:rowOff>
    </xdr:to>
    <xdr:sp macro="" textlink="">
      <xdr:nvSpPr>
        <xdr:cNvPr id="873" name="楕円 872"/>
        <xdr:cNvSpPr/>
      </xdr:nvSpPr>
      <xdr:spPr>
        <a:xfrm>
          <a:off x="20383500" y="130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128984</xdr:rowOff>
    </xdr:from>
    <xdr:ext cx="534377" cy="259045"/>
    <xdr:sp macro="" textlink="">
      <xdr:nvSpPr>
        <xdr:cNvPr id="874" name="テキスト ボックス 873"/>
        <xdr:cNvSpPr txBox="1"/>
      </xdr:nvSpPr>
      <xdr:spPr>
        <a:xfrm>
          <a:off x="20167111" y="131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47425</xdr:rowOff>
    </xdr:from>
    <xdr:to>
      <xdr:col>102</xdr:col>
      <xdr:colOff>165100</xdr:colOff>
      <xdr:row>76</xdr:row>
      <xdr:rowOff>149025</xdr:rowOff>
    </xdr:to>
    <xdr:sp macro="" textlink="">
      <xdr:nvSpPr>
        <xdr:cNvPr id="875" name="楕円 874"/>
        <xdr:cNvSpPr/>
      </xdr:nvSpPr>
      <xdr:spPr>
        <a:xfrm>
          <a:off x="19494500" y="130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140152</xdr:rowOff>
    </xdr:from>
    <xdr:ext cx="534377" cy="259045"/>
    <xdr:sp macro="" textlink="">
      <xdr:nvSpPr>
        <xdr:cNvPr id="876" name="テキスト ボックス 875"/>
        <xdr:cNvSpPr txBox="1"/>
      </xdr:nvSpPr>
      <xdr:spPr>
        <a:xfrm>
          <a:off x="19278111" y="1317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49482</xdr:rowOff>
    </xdr:from>
    <xdr:to>
      <xdr:col>98</xdr:col>
      <xdr:colOff>38100</xdr:colOff>
      <xdr:row>76</xdr:row>
      <xdr:rowOff>151082</xdr:rowOff>
    </xdr:to>
    <xdr:sp macro="" textlink="">
      <xdr:nvSpPr>
        <xdr:cNvPr id="877" name="楕円 876"/>
        <xdr:cNvSpPr/>
      </xdr:nvSpPr>
      <xdr:spPr>
        <a:xfrm>
          <a:off x="18605500" y="130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142209</xdr:rowOff>
    </xdr:from>
    <xdr:ext cx="534377" cy="259045"/>
    <xdr:sp macro="" textlink="">
      <xdr:nvSpPr>
        <xdr:cNvPr id="878" name="テキスト ボックス 877"/>
        <xdr:cNvSpPr txBox="1"/>
      </xdr:nvSpPr>
      <xdr:spPr>
        <a:xfrm>
          <a:off x="18389111" y="1317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a:solidFill>
                <a:schemeClr val="dk1"/>
              </a:solidFill>
              <a:effectLst/>
              <a:latin typeface="+mn-lt"/>
              <a:ea typeface="+mn-ea"/>
              <a:cs typeface="+mn-cs"/>
            </a:rPr>
            <a:t>補助費等</a:t>
          </a:r>
          <a:r>
            <a:rPr lang="ja-JP" altLang="en-US" sz="1100" b="0">
              <a:solidFill>
                <a:schemeClr val="dk1"/>
              </a:solidFill>
              <a:effectLst/>
              <a:latin typeface="+mn-lt"/>
              <a:ea typeface="+mn-ea"/>
              <a:cs typeface="+mn-cs"/>
            </a:rPr>
            <a:t>が一番高く</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146,752</a:t>
          </a:r>
          <a:r>
            <a:rPr lang="ja-JP" altLang="ja-JP" sz="1100" b="0">
              <a:solidFill>
                <a:schemeClr val="dk1"/>
              </a:solidFill>
              <a:effectLst/>
              <a:latin typeface="+mn-lt"/>
              <a:ea typeface="+mn-ea"/>
              <a:cs typeface="+mn-cs"/>
            </a:rPr>
            <a:t>円になっています。</a:t>
          </a:r>
          <a:r>
            <a:rPr lang="ja-JP" altLang="en-US" sz="1100" b="0">
              <a:solidFill>
                <a:schemeClr val="dk1"/>
              </a:solidFill>
              <a:effectLst/>
              <a:latin typeface="+mn-lt"/>
              <a:ea typeface="+mn-ea"/>
              <a:cs typeface="+mn-cs"/>
            </a:rPr>
            <a:t>令和２年度の増嵩が大きいのは、</a:t>
          </a:r>
          <a:r>
            <a:rPr lang="ja-JP" altLang="ja-JP" sz="1100" b="0">
              <a:solidFill>
                <a:schemeClr val="dk1"/>
              </a:solidFill>
              <a:effectLst/>
              <a:latin typeface="+mn-lt"/>
              <a:ea typeface="+mn-ea"/>
              <a:cs typeface="+mn-cs"/>
            </a:rPr>
            <a:t>新型コロナウイルス感染症対策事業である特別定額給付金事業とプレミアム付き商品券事業により増加しています。</a:t>
          </a:r>
          <a:endParaRPr lang="ja-JP" altLang="ja-JP">
            <a:effectLst/>
          </a:endParaRPr>
        </a:p>
        <a:p>
          <a:r>
            <a:rPr lang="ja-JP" altLang="en-US" sz="1100" b="0">
              <a:solidFill>
                <a:schemeClr val="dk1"/>
              </a:solidFill>
              <a:effectLst/>
              <a:latin typeface="+mn-lt"/>
              <a:ea typeface="+mn-ea"/>
              <a:cs typeface="+mn-cs"/>
            </a:rPr>
            <a:t>２番目は</a:t>
          </a:r>
          <a:r>
            <a:rPr lang="ja-JP" altLang="ja-JP" sz="1100" b="0">
              <a:solidFill>
                <a:schemeClr val="dk1"/>
              </a:solidFill>
              <a:effectLst/>
              <a:latin typeface="+mn-lt"/>
              <a:ea typeface="+mn-ea"/>
              <a:cs typeface="+mn-cs"/>
            </a:rPr>
            <a:t>扶助費</a:t>
          </a:r>
          <a:r>
            <a:rPr lang="ja-JP" altLang="en-US" sz="1100" b="0">
              <a:solidFill>
                <a:schemeClr val="dk1"/>
              </a:solidFill>
              <a:effectLst/>
              <a:latin typeface="+mn-lt"/>
              <a:ea typeface="+mn-ea"/>
              <a:cs typeface="+mn-cs"/>
            </a:rPr>
            <a:t>で</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75,991</a:t>
          </a:r>
          <a:r>
            <a:rPr lang="ja-JP" altLang="ja-JP" sz="1100" b="0">
              <a:solidFill>
                <a:schemeClr val="dk1"/>
              </a:solidFill>
              <a:effectLst/>
              <a:latin typeface="+mn-lt"/>
              <a:ea typeface="+mn-ea"/>
              <a:cs typeface="+mn-cs"/>
            </a:rPr>
            <a:t>円になっています。保育所費の他、障がい者福祉、生活保護受給事業費も増加の要因です。</a:t>
          </a:r>
          <a:endParaRPr lang="en-US" altLang="ja-JP" sz="1100" b="0">
            <a:solidFill>
              <a:schemeClr val="dk1"/>
            </a:solidFill>
            <a:effectLst/>
            <a:latin typeface="+mn-lt"/>
            <a:ea typeface="+mn-ea"/>
            <a:cs typeface="+mn-cs"/>
          </a:endParaRPr>
        </a:p>
        <a:p>
          <a:r>
            <a:rPr lang="ja-JP" altLang="en-US" sz="1100" b="0">
              <a:solidFill>
                <a:schemeClr val="dk1"/>
              </a:solidFill>
              <a:effectLst/>
              <a:latin typeface="+mn-lt"/>
              <a:ea typeface="+mn-ea"/>
              <a:cs typeface="+mn-cs"/>
            </a:rPr>
            <a:t>３</a:t>
          </a:r>
          <a:r>
            <a:rPr lang="ja-JP" altLang="ja-JP" sz="1100" b="0">
              <a:solidFill>
                <a:schemeClr val="dk1"/>
              </a:solidFill>
              <a:effectLst/>
              <a:latin typeface="+mn-lt"/>
              <a:ea typeface="+mn-ea"/>
              <a:cs typeface="+mn-cs"/>
            </a:rPr>
            <a:t>番目は物件費で、</a:t>
          </a:r>
          <a:r>
            <a:rPr lang="en-US" altLang="ja-JP" sz="1100" b="0">
              <a:solidFill>
                <a:schemeClr val="dk1"/>
              </a:solidFill>
              <a:effectLst/>
              <a:latin typeface="+mn-lt"/>
              <a:ea typeface="+mn-ea"/>
              <a:cs typeface="+mn-cs"/>
            </a:rPr>
            <a:t>61,039</a:t>
          </a:r>
          <a:r>
            <a:rPr lang="ja-JP" altLang="ja-JP" sz="1100" b="0">
              <a:solidFill>
                <a:schemeClr val="dk1"/>
              </a:solidFill>
              <a:effectLst/>
              <a:latin typeface="+mn-lt"/>
              <a:ea typeface="+mn-ea"/>
              <a:cs typeface="+mn-cs"/>
            </a:rPr>
            <a:t>円になっています。小中学校へのタブレット購入による備品購入費の増加の要因がありましたが、会計年度職員制度による賃金の廃止の他、新型コロナウイルス感染症による休校のため給食の中止などの減額の要因が大きくなりまし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dk1"/>
              </a:solidFill>
              <a:effectLst/>
              <a:latin typeface="+mn-lt"/>
              <a:ea typeface="+mn-ea"/>
              <a:cs typeface="+mn-cs"/>
            </a:rPr>
            <a:t>４</a:t>
          </a:r>
          <a:r>
            <a:rPr lang="ja-JP" altLang="ja-JP" sz="1100" b="0">
              <a:solidFill>
                <a:schemeClr val="dk1"/>
              </a:solidFill>
              <a:effectLst/>
              <a:latin typeface="+mn-lt"/>
              <a:ea typeface="+mn-ea"/>
              <a:cs typeface="+mn-cs"/>
            </a:rPr>
            <a:t>番目は人件費で、</a:t>
          </a:r>
          <a:r>
            <a:rPr lang="en-US" altLang="ja-JP" sz="1100" b="0">
              <a:solidFill>
                <a:schemeClr val="dk1"/>
              </a:solidFill>
              <a:effectLst/>
              <a:latin typeface="+mn-lt"/>
              <a:ea typeface="+mn-ea"/>
              <a:cs typeface="+mn-cs"/>
            </a:rPr>
            <a:t>56,501</a:t>
          </a:r>
          <a:r>
            <a:rPr lang="ja-JP" altLang="ja-JP" sz="1100" b="0">
              <a:solidFill>
                <a:schemeClr val="dk1"/>
              </a:solidFill>
              <a:effectLst/>
              <a:latin typeface="+mn-lt"/>
              <a:ea typeface="+mn-ea"/>
              <a:cs typeface="+mn-cs"/>
            </a:rPr>
            <a:t>円になっています。会計年度任用職員制度の開始により、物件費であった賃金が人件費である報酬等へ</a:t>
          </a:r>
          <a:r>
            <a:rPr lang="ja-JP" altLang="en-US" sz="1100" b="0">
              <a:solidFill>
                <a:schemeClr val="dk1"/>
              </a:solidFill>
              <a:effectLst/>
              <a:latin typeface="+mn-lt"/>
              <a:ea typeface="+mn-ea"/>
              <a:cs typeface="+mn-cs"/>
            </a:rPr>
            <a:t>移行したことが</a:t>
          </a:r>
          <a:r>
            <a:rPr lang="ja-JP" altLang="ja-JP" sz="1100" b="0">
              <a:solidFill>
                <a:schemeClr val="dk1"/>
              </a:solidFill>
              <a:effectLst/>
              <a:latin typeface="+mn-lt"/>
              <a:ea typeface="+mn-ea"/>
              <a:cs typeface="+mn-cs"/>
            </a:rPr>
            <a:t>増加の要因です。</a:t>
          </a:r>
          <a:endParaRPr lang="ja-JP" altLang="ja-JP">
            <a:effectLst/>
          </a:endParaRPr>
        </a:p>
        <a:p>
          <a:r>
            <a:rPr lang="ja-JP" altLang="ja-JP" sz="1100" b="0">
              <a:solidFill>
                <a:schemeClr val="dk1"/>
              </a:solidFill>
              <a:effectLst/>
              <a:latin typeface="+mn-lt"/>
              <a:ea typeface="+mn-ea"/>
              <a:cs typeface="+mn-cs"/>
            </a:rPr>
            <a:t>５番目は普通建設事業費で、</a:t>
          </a:r>
          <a:r>
            <a:rPr lang="en-US" altLang="ja-JP" sz="1100" b="0">
              <a:solidFill>
                <a:schemeClr val="dk1"/>
              </a:solidFill>
              <a:effectLst/>
              <a:latin typeface="+mn-lt"/>
              <a:ea typeface="+mn-ea"/>
              <a:cs typeface="+mn-cs"/>
            </a:rPr>
            <a:t>37,369</a:t>
          </a:r>
          <a:r>
            <a:rPr lang="ja-JP" altLang="ja-JP" sz="1100" b="0">
              <a:solidFill>
                <a:schemeClr val="dk1"/>
              </a:solidFill>
              <a:effectLst/>
              <a:latin typeface="+mn-lt"/>
              <a:ea typeface="+mn-ea"/>
              <a:cs typeface="+mn-cs"/>
            </a:rPr>
            <a:t>円になっています。補助事業では小中学校へのタブレット導入に伴うネットワーク工事、単独事業では穂積駅の駅前対策事業の用地購入費が増加の要因になっています。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55,325
52,934
28.19
25,861,859
24,713,259
749,330
11,401,481
11,772,339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96723</xdr:rowOff>
    </xdr:from>
    <xdr:to>
      <xdr:col>24</xdr:col>
      <xdr:colOff>63500</xdr:colOff>
      <xdr:row>36</xdr:row>
      <xdr:rowOff>137871</xdr:rowOff>
    </xdr:to>
    <xdr:cxnSp macro="">
      <xdr:nvCxnSpPr>
        <xdr:cNvPr id="59" name="直線コネクタ 58"/>
        <xdr:cNvCxnSpPr/>
      </xdr:nvCxnSpPr>
      <xdr:spPr>
        <a:xfrm>
          <a:off x="3797300" y="626892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59690</xdr:rowOff>
    </xdr:from>
    <xdr:to>
      <xdr:col>19</xdr:col>
      <xdr:colOff>177800</xdr:colOff>
      <xdr:row>36</xdr:row>
      <xdr:rowOff>96723</xdr:rowOff>
    </xdr:to>
    <xdr:cxnSp macro="">
      <xdr:nvCxnSpPr>
        <xdr:cNvPr id="62" name="直線コネクタ 61"/>
        <xdr:cNvCxnSpPr/>
      </xdr:nvCxnSpPr>
      <xdr:spPr>
        <a:xfrm>
          <a:off x="2908300" y="6231890"/>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48260</xdr:rowOff>
    </xdr:from>
    <xdr:to>
      <xdr:col>15</xdr:col>
      <xdr:colOff>50800</xdr:colOff>
      <xdr:row>36</xdr:row>
      <xdr:rowOff>59690</xdr:rowOff>
    </xdr:to>
    <xdr:cxnSp macro="">
      <xdr:nvCxnSpPr>
        <xdr:cNvPr id="65" name="直線コネクタ 64"/>
        <xdr:cNvCxnSpPr/>
      </xdr:nvCxnSpPr>
      <xdr:spPr>
        <a:xfrm>
          <a:off x="2019300" y="6220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48260</xdr:rowOff>
    </xdr:from>
    <xdr:to>
      <xdr:col>10</xdr:col>
      <xdr:colOff>114300</xdr:colOff>
      <xdr:row>36</xdr:row>
      <xdr:rowOff>159360</xdr:rowOff>
    </xdr:to>
    <xdr:cxnSp macro="">
      <xdr:nvCxnSpPr>
        <xdr:cNvPr id="68" name="直線コネクタ 67"/>
        <xdr:cNvCxnSpPr/>
      </xdr:nvCxnSpPr>
      <xdr:spPr>
        <a:xfrm flipV="1">
          <a:off x="1130300" y="6220460"/>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87071</xdr:rowOff>
    </xdr:from>
    <xdr:to>
      <xdr:col>24</xdr:col>
      <xdr:colOff>114300</xdr:colOff>
      <xdr:row>37</xdr:row>
      <xdr:rowOff>17221</xdr:rowOff>
    </xdr:to>
    <xdr:sp macro="" textlink="">
      <xdr:nvSpPr>
        <xdr:cNvPr id="78" name="楕円 77"/>
        <xdr:cNvSpPr/>
      </xdr:nvSpPr>
      <xdr:spPr>
        <a:xfrm>
          <a:off x="45847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65498</xdr:rowOff>
    </xdr:from>
    <xdr:ext cx="469744" cy="259045"/>
    <xdr:sp macro="" textlink="">
      <xdr:nvSpPr>
        <xdr:cNvPr id="79" name="議会費該当値テキスト"/>
        <xdr:cNvSpPr txBox="1"/>
      </xdr:nvSpPr>
      <xdr:spPr>
        <a:xfrm>
          <a:off x="4686300" y="62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45923</xdr:rowOff>
    </xdr:from>
    <xdr:to>
      <xdr:col>20</xdr:col>
      <xdr:colOff>38100</xdr:colOff>
      <xdr:row>36</xdr:row>
      <xdr:rowOff>147523</xdr:rowOff>
    </xdr:to>
    <xdr:sp macro="" textlink="">
      <xdr:nvSpPr>
        <xdr:cNvPr id="80" name="楕円 79"/>
        <xdr:cNvSpPr/>
      </xdr:nvSpPr>
      <xdr:spPr>
        <a:xfrm>
          <a:off x="3746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138650</xdr:rowOff>
    </xdr:from>
    <xdr:ext cx="469744" cy="259045"/>
    <xdr:sp macro="" textlink="">
      <xdr:nvSpPr>
        <xdr:cNvPr id="81" name="テキスト ボックス 80"/>
        <xdr:cNvSpPr txBox="1"/>
      </xdr:nvSpPr>
      <xdr:spPr>
        <a:xfrm>
          <a:off x="3562428" y="63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8890</xdr:rowOff>
    </xdr:from>
    <xdr:to>
      <xdr:col>15</xdr:col>
      <xdr:colOff>101600</xdr:colOff>
      <xdr:row>36</xdr:row>
      <xdr:rowOff>110490</xdr:rowOff>
    </xdr:to>
    <xdr:sp macro="" textlink="">
      <xdr:nvSpPr>
        <xdr:cNvPr id="82" name="楕円 81"/>
        <xdr:cNvSpPr/>
      </xdr:nvSpPr>
      <xdr:spPr>
        <a:xfrm>
          <a:off x="2857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101617</xdr:rowOff>
    </xdr:from>
    <xdr:ext cx="469744" cy="259045"/>
    <xdr:sp macro="" textlink="">
      <xdr:nvSpPr>
        <xdr:cNvPr id="83" name="テキスト ボックス 82"/>
        <xdr:cNvSpPr txBox="1"/>
      </xdr:nvSpPr>
      <xdr:spPr>
        <a:xfrm>
          <a:off x="2673428"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168910</xdr:rowOff>
    </xdr:from>
    <xdr:to>
      <xdr:col>10</xdr:col>
      <xdr:colOff>165100</xdr:colOff>
      <xdr:row>36</xdr:row>
      <xdr:rowOff>99060</xdr:rowOff>
    </xdr:to>
    <xdr:sp macro="" textlink="">
      <xdr:nvSpPr>
        <xdr:cNvPr id="84" name="楕円 83"/>
        <xdr:cNvSpPr/>
      </xdr:nvSpPr>
      <xdr:spPr>
        <a:xfrm>
          <a:off x="196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90187</xdr:rowOff>
    </xdr:from>
    <xdr:ext cx="469744" cy="259045"/>
    <xdr:sp macro="" textlink="">
      <xdr:nvSpPr>
        <xdr:cNvPr id="85" name="テキスト ボックス 84"/>
        <xdr:cNvSpPr txBox="1"/>
      </xdr:nvSpPr>
      <xdr:spPr>
        <a:xfrm>
          <a:off x="1784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108560</xdr:rowOff>
    </xdr:from>
    <xdr:to>
      <xdr:col>6</xdr:col>
      <xdr:colOff>38100</xdr:colOff>
      <xdr:row>37</xdr:row>
      <xdr:rowOff>38710</xdr:rowOff>
    </xdr:to>
    <xdr:sp macro="" textlink="">
      <xdr:nvSpPr>
        <xdr:cNvPr id="86" name="楕円 85"/>
        <xdr:cNvSpPr/>
      </xdr:nvSpPr>
      <xdr:spPr>
        <a:xfrm>
          <a:off x="1079500" y="62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29837</xdr:rowOff>
    </xdr:from>
    <xdr:ext cx="469744" cy="259045"/>
    <xdr:sp macro="" textlink="">
      <xdr:nvSpPr>
        <xdr:cNvPr id="87" name="テキスト ボックス 86"/>
        <xdr:cNvSpPr txBox="1"/>
      </xdr:nvSpPr>
      <xdr:spPr>
        <a:xfrm>
          <a:off x="895428" y="637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89408</xdr:rowOff>
    </xdr:from>
    <xdr:to>
      <xdr:col>24</xdr:col>
      <xdr:colOff>63500</xdr:colOff>
      <xdr:row>57</xdr:row>
      <xdr:rowOff>164881</xdr:rowOff>
    </xdr:to>
    <xdr:cxnSp macro="">
      <xdr:nvCxnSpPr>
        <xdr:cNvPr id="116" name="直線コネクタ 115"/>
        <xdr:cNvCxnSpPr/>
      </xdr:nvCxnSpPr>
      <xdr:spPr>
        <a:xfrm flipV="1">
          <a:off x="3797300" y="9519158"/>
          <a:ext cx="838200" cy="41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164881</xdr:rowOff>
    </xdr:from>
    <xdr:to>
      <xdr:col>19</xdr:col>
      <xdr:colOff>177800</xdr:colOff>
      <xdr:row>58</xdr:row>
      <xdr:rowOff>22527</xdr:rowOff>
    </xdr:to>
    <xdr:cxnSp macro="">
      <xdr:nvCxnSpPr>
        <xdr:cNvPr id="119" name="直線コネクタ 118"/>
        <xdr:cNvCxnSpPr/>
      </xdr:nvCxnSpPr>
      <xdr:spPr>
        <a:xfrm flipV="1">
          <a:off x="2908300" y="9937531"/>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22527</xdr:rowOff>
    </xdr:from>
    <xdr:to>
      <xdr:col>15</xdr:col>
      <xdr:colOff>50800</xdr:colOff>
      <xdr:row>58</xdr:row>
      <xdr:rowOff>64102</xdr:rowOff>
    </xdr:to>
    <xdr:cxnSp macro="">
      <xdr:nvCxnSpPr>
        <xdr:cNvPr id="122" name="直線コネクタ 121"/>
        <xdr:cNvCxnSpPr/>
      </xdr:nvCxnSpPr>
      <xdr:spPr>
        <a:xfrm flipV="1">
          <a:off x="2019300" y="9966627"/>
          <a:ext cx="889000" cy="4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64102</xdr:rowOff>
    </xdr:from>
    <xdr:to>
      <xdr:col>10</xdr:col>
      <xdr:colOff>114300</xdr:colOff>
      <xdr:row>58</xdr:row>
      <xdr:rowOff>69066</xdr:rowOff>
    </xdr:to>
    <xdr:cxnSp macro="">
      <xdr:nvCxnSpPr>
        <xdr:cNvPr id="125" name="直線コネクタ 124"/>
        <xdr:cNvCxnSpPr/>
      </xdr:nvCxnSpPr>
      <xdr:spPr>
        <a:xfrm flipV="1">
          <a:off x="1130300" y="10008202"/>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38608</xdr:rowOff>
    </xdr:from>
    <xdr:to>
      <xdr:col>24</xdr:col>
      <xdr:colOff>114300</xdr:colOff>
      <xdr:row>55</xdr:row>
      <xdr:rowOff>140208</xdr:rowOff>
    </xdr:to>
    <xdr:sp macro="" textlink="">
      <xdr:nvSpPr>
        <xdr:cNvPr id="135" name="楕円 134"/>
        <xdr:cNvSpPr/>
      </xdr:nvSpPr>
      <xdr:spPr>
        <a:xfrm>
          <a:off x="4584700" y="94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61485</xdr:rowOff>
    </xdr:from>
    <xdr:ext cx="599010" cy="259045"/>
    <xdr:sp macro="" textlink="">
      <xdr:nvSpPr>
        <xdr:cNvPr id="136" name="総務費該当値テキスト"/>
        <xdr:cNvSpPr txBox="1"/>
      </xdr:nvSpPr>
      <xdr:spPr>
        <a:xfrm>
          <a:off x="4686300" y="931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114081</xdr:rowOff>
    </xdr:from>
    <xdr:to>
      <xdr:col>20</xdr:col>
      <xdr:colOff>38100</xdr:colOff>
      <xdr:row>58</xdr:row>
      <xdr:rowOff>44231</xdr:rowOff>
    </xdr:to>
    <xdr:sp macro="" textlink="">
      <xdr:nvSpPr>
        <xdr:cNvPr id="137" name="楕円 136"/>
        <xdr:cNvSpPr/>
      </xdr:nvSpPr>
      <xdr:spPr>
        <a:xfrm>
          <a:off x="3746500" y="98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35358</xdr:rowOff>
    </xdr:from>
    <xdr:ext cx="534377" cy="259045"/>
    <xdr:sp macro="" textlink="">
      <xdr:nvSpPr>
        <xdr:cNvPr id="138" name="テキスト ボックス 137"/>
        <xdr:cNvSpPr txBox="1"/>
      </xdr:nvSpPr>
      <xdr:spPr>
        <a:xfrm>
          <a:off x="3530111" y="99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143177</xdr:rowOff>
    </xdr:from>
    <xdr:to>
      <xdr:col>15</xdr:col>
      <xdr:colOff>101600</xdr:colOff>
      <xdr:row>58</xdr:row>
      <xdr:rowOff>73327</xdr:rowOff>
    </xdr:to>
    <xdr:sp macro="" textlink="">
      <xdr:nvSpPr>
        <xdr:cNvPr id="139" name="楕円 138"/>
        <xdr:cNvSpPr/>
      </xdr:nvSpPr>
      <xdr:spPr>
        <a:xfrm>
          <a:off x="2857500" y="991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64454</xdr:rowOff>
    </xdr:from>
    <xdr:ext cx="534377" cy="259045"/>
    <xdr:sp macro="" textlink="">
      <xdr:nvSpPr>
        <xdr:cNvPr id="140" name="テキスト ボックス 139"/>
        <xdr:cNvSpPr txBox="1"/>
      </xdr:nvSpPr>
      <xdr:spPr>
        <a:xfrm>
          <a:off x="2641111" y="1000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13302</xdr:rowOff>
    </xdr:from>
    <xdr:to>
      <xdr:col>10</xdr:col>
      <xdr:colOff>165100</xdr:colOff>
      <xdr:row>58</xdr:row>
      <xdr:rowOff>114902</xdr:rowOff>
    </xdr:to>
    <xdr:sp macro="" textlink="">
      <xdr:nvSpPr>
        <xdr:cNvPr id="141" name="楕円 140"/>
        <xdr:cNvSpPr/>
      </xdr:nvSpPr>
      <xdr:spPr>
        <a:xfrm>
          <a:off x="1968500" y="99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106029</xdr:rowOff>
    </xdr:from>
    <xdr:ext cx="534377" cy="259045"/>
    <xdr:sp macro="" textlink="">
      <xdr:nvSpPr>
        <xdr:cNvPr id="142" name="テキスト ボックス 141"/>
        <xdr:cNvSpPr txBox="1"/>
      </xdr:nvSpPr>
      <xdr:spPr>
        <a:xfrm>
          <a:off x="1752111" y="100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18266</xdr:rowOff>
    </xdr:from>
    <xdr:to>
      <xdr:col>6</xdr:col>
      <xdr:colOff>38100</xdr:colOff>
      <xdr:row>58</xdr:row>
      <xdr:rowOff>119866</xdr:rowOff>
    </xdr:to>
    <xdr:sp macro="" textlink="">
      <xdr:nvSpPr>
        <xdr:cNvPr id="143" name="楕円 142"/>
        <xdr:cNvSpPr/>
      </xdr:nvSpPr>
      <xdr:spPr>
        <a:xfrm>
          <a:off x="1079500" y="99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110993</xdr:rowOff>
    </xdr:from>
    <xdr:ext cx="534377" cy="259045"/>
    <xdr:sp macro="" textlink="">
      <xdr:nvSpPr>
        <xdr:cNvPr id="144" name="テキスト ボックス 143"/>
        <xdr:cNvSpPr txBox="1"/>
      </xdr:nvSpPr>
      <xdr:spPr>
        <a:xfrm>
          <a:off x="863111" y="1005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32814</xdr:rowOff>
    </xdr:from>
    <xdr:to>
      <xdr:col>24</xdr:col>
      <xdr:colOff>63500</xdr:colOff>
      <xdr:row>77</xdr:row>
      <xdr:rowOff>91390</xdr:rowOff>
    </xdr:to>
    <xdr:cxnSp macro="">
      <xdr:nvCxnSpPr>
        <xdr:cNvPr id="176" name="直線コネクタ 175"/>
        <xdr:cNvCxnSpPr/>
      </xdr:nvCxnSpPr>
      <xdr:spPr>
        <a:xfrm flipV="1">
          <a:off x="3797300" y="13234464"/>
          <a:ext cx="838200" cy="5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82756</xdr:rowOff>
    </xdr:from>
    <xdr:to>
      <xdr:col>19</xdr:col>
      <xdr:colOff>177800</xdr:colOff>
      <xdr:row>77</xdr:row>
      <xdr:rowOff>91390</xdr:rowOff>
    </xdr:to>
    <xdr:cxnSp macro="">
      <xdr:nvCxnSpPr>
        <xdr:cNvPr id="179" name="直線コネクタ 178"/>
        <xdr:cNvCxnSpPr/>
      </xdr:nvCxnSpPr>
      <xdr:spPr>
        <a:xfrm>
          <a:off x="2908300" y="13284406"/>
          <a:ext cx="8890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82756</xdr:rowOff>
    </xdr:from>
    <xdr:to>
      <xdr:col>15</xdr:col>
      <xdr:colOff>50800</xdr:colOff>
      <xdr:row>77</xdr:row>
      <xdr:rowOff>120628</xdr:rowOff>
    </xdr:to>
    <xdr:cxnSp macro="">
      <xdr:nvCxnSpPr>
        <xdr:cNvPr id="182" name="直線コネクタ 181"/>
        <xdr:cNvCxnSpPr/>
      </xdr:nvCxnSpPr>
      <xdr:spPr>
        <a:xfrm flipV="1">
          <a:off x="2019300" y="13284406"/>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120628</xdr:rowOff>
    </xdr:from>
    <xdr:to>
      <xdr:col>10</xdr:col>
      <xdr:colOff>114300</xdr:colOff>
      <xdr:row>77</xdr:row>
      <xdr:rowOff>167360</xdr:rowOff>
    </xdr:to>
    <xdr:cxnSp macro="">
      <xdr:nvCxnSpPr>
        <xdr:cNvPr id="185" name="直線コネクタ 184"/>
        <xdr:cNvCxnSpPr/>
      </xdr:nvCxnSpPr>
      <xdr:spPr>
        <a:xfrm flipV="1">
          <a:off x="1130300" y="13322278"/>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153464</xdr:rowOff>
    </xdr:from>
    <xdr:to>
      <xdr:col>24</xdr:col>
      <xdr:colOff>114300</xdr:colOff>
      <xdr:row>77</xdr:row>
      <xdr:rowOff>83614</xdr:rowOff>
    </xdr:to>
    <xdr:sp macro="" textlink="">
      <xdr:nvSpPr>
        <xdr:cNvPr id="195" name="楕円 194"/>
        <xdr:cNvSpPr/>
      </xdr:nvSpPr>
      <xdr:spPr>
        <a:xfrm>
          <a:off x="4584700" y="131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131891</xdr:rowOff>
    </xdr:from>
    <xdr:ext cx="599010" cy="259045"/>
    <xdr:sp macro="" textlink="">
      <xdr:nvSpPr>
        <xdr:cNvPr id="196" name="民生費該当値テキスト"/>
        <xdr:cNvSpPr txBox="1"/>
      </xdr:nvSpPr>
      <xdr:spPr>
        <a:xfrm>
          <a:off x="4686300" y="131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40590</xdr:rowOff>
    </xdr:from>
    <xdr:to>
      <xdr:col>20</xdr:col>
      <xdr:colOff>38100</xdr:colOff>
      <xdr:row>77</xdr:row>
      <xdr:rowOff>142190</xdr:rowOff>
    </xdr:to>
    <xdr:sp macro="" textlink="">
      <xdr:nvSpPr>
        <xdr:cNvPr id="197" name="楕円 196"/>
        <xdr:cNvSpPr/>
      </xdr:nvSpPr>
      <xdr:spPr>
        <a:xfrm>
          <a:off x="3746500" y="132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133317</xdr:rowOff>
    </xdr:from>
    <xdr:ext cx="599010" cy="259045"/>
    <xdr:sp macro="" textlink="">
      <xdr:nvSpPr>
        <xdr:cNvPr id="198" name="テキスト ボックス 197"/>
        <xdr:cNvSpPr txBox="1"/>
      </xdr:nvSpPr>
      <xdr:spPr>
        <a:xfrm>
          <a:off x="3497795" y="1333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31956</xdr:rowOff>
    </xdr:from>
    <xdr:to>
      <xdr:col>15</xdr:col>
      <xdr:colOff>101600</xdr:colOff>
      <xdr:row>77</xdr:row>
      <xdr:rowOff>133556</xdr:rowOff>
    </xdr:to>
    <xdr:sp macro="" textlink="">
      <xdr:nvSpPr>
        <xdr:cNvPr id="199" name="楕円 198"/>
        <xdr:cNvSpPr/>
      </xdr:nvSpPr>
      <xdr:spPr>
        <a:xfrm>
          <a:off x="2857500" y="132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124683</xdr:rowOff>
    </xdr:from>
    <xdr:ext cx="599010" cy="259045"/>
    <xdr:sp macro="" textlink="">
      <xdr:nvSpPr>
        <xdr:cNvPr id="200" name="テキスト ボックス 199"/>
        <xdr:cNvSpPr txBox="1"/>
      </xdr:nvSpPr>
      <xdr:spPr>
        <a:xfrm>
          <a:off x="2608795" y="1332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69828</xdr:rowOff>
    </xdr:from>
    <xdr:to>
      <xdr:col>10</xdr:col>
      <xdr:colOff>165100</xdr:colOff>
      <xdr:row>77</xdr:row>
      <xdr:rowOff>171428</xdr:rowOff>
    </xdr:to>
    <xdr:sp macro="" textlink="">
      <xdr:nvSpPr>
        <xdr:cNvPr id="201" name="楕円 200"/>
        <xdr:cNvSpPr/>
      </xdr:nvSpPr>
      <xdr:spPr>
        <a:xfrm>
          <a:off x="1968500" y="132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162555</xdr:rowOff>
    </xdr:from>
    <xdr:ext cx="599010" cy="259045"/>
    <xdr:sp macro="" textlink="">
      <xdr:nvSpPr>
        <xdr:cNvPr id="202" name="テキスト ボックス 201"/>
        <xdr:cNvSpPr txBox="1"/>
      </xdr:nvSpPr>
      <xdr:spPr>
        <a:xfrm>
          <a:off x="1719795" y="1336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116560</xdr:rowOff>
    </xdr:from>
    <xdr:to>
      <xdr:col>6</xdr:col>
      <xdr:colOff>38100</xdr:colOff>
      <xdr:row>78</xdr:row>
      <xdr:rowOff>46710</xdr:rowOff>
    </xdr:to>
    <xdr:sp macro="" textlink="">
      <xdr:nvSpPr>
        <xdr:cNvPr id="203" name="楕円 202"/>
        <xdr:cNvSpPr/>
      </xdr:nvSpPr>
      <xdr:spPr>
        <a:xfrm>
          <a:off x="1079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37837</xdr:rowOff>
    </xdr:from>
    <xdr:ext cx="599010" cy="259045"/>
    <xdr:sp macro="" textlink="">
      <xdr:nvSpPr>
        <xdr:cNvPr id="204" name="テキスト ボックス 203"/>
        <xdr:cNvSpPr txBox="1"/>
      </xdr:nvSpPr>
      <xdr:spPr>
        <a:xfrm>
          <a:off x="830795" y="1341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17804</xdr:rowOff>
    </xdr:from>
    <xdr:to>
      <xdr:col>24</xdr:col>
      <xdr:colOff>63500</xdr:colOff>
      <xdr:row>98</xdr:row>
      <xdr:rowOff>19090</xdr:rowOff>
    </xdr:to>
    <xdr:cxnSp macro="">
      <xdr:nvCxnSpPr>
        <xdr:cNvPr id="233" name="直線コネクタ 232"/>
        <xdr:cNvCxnSpPr/>
      </xdr:nvCxnSpPr>
      <xdr:spPr>
        <a:xfrm flipV="1">
          <a:off x="3797300" y="16819904"/>
          <a:ext cx="8382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19090</xdr:rowOff>
    </xdr:from>
    <xdr:to>
      <xdr:col>19</xdr:col>
      <xdr:colOff>177800</xdr:colOff>
      <xdr:row>98</xdr:row>
      <xdr:rowOff>21659</xdr:rowOff>
    </xdr:to>
    <xdr:cxnSp macro="">
      <xdr:nvCxnSpPr>
        <xdr:cNvPr id="236" name="直線コネクタ 235"/>
        <xdr:cNvCxnSpPr/>
      </xdr:nvCxnSpPr>
      <xdr:spPr>
        <a:xfrm flipV="1">
          <a:off x="2908300" y="16821190"/>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21659</xdr:rowOff>
    </xdr:from>
    <xdr:to>
      <xdr:col>15</xdr:col>
      <xdr:colOff>50800</xdr:colOff>
      <xdr:row>98</xdr:row>
      <xdr:rowOff>23724</xdr:rowOff>
    </xdr:to>
    <xdr:cxnSp macro="">
      <xdr:nvCxnSpPr>
        <xdr:cNvPr id="239" name="直線コネクタ 238"/>
        <xdr:cNvCxnSpPr/>
      </xdr:nvCxnSpPr>
      <xdr:spPr>
        <a:xfrm flipV="1">
          <a:off x="2019300" y="16823759"/>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22588</xdr:rowOff>
    </xdr:from>
    <xdr:to>
      <xdr:col>10</xdr:col>
      <xdr:colOff>114300</xdr:colOff>
      <xdr:row>98</xdr:row>
      <xdr:rowOff>23724</xdr:rowOff>
    </xdr:to>
    <xdr:cxnSp macro="">
      <xdr:nvCxnSpPr>
        <xdr:cNvPr id="242" name="直線コネクタ 241"/>
        <xdr:cNvCxnSpPr/>
      </xdr:nvCxnSpPr>
      <xdr:spPr>
        <a:xfrm>
          <a:off x="1130300" y="16824688"/>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138454</xdr:rowOff>
    </xdr:from>
    <xdr:to>
      <xdr:col>24</xdr:col>
      <xdr:colOff>114300</xdr:colOff>
      <xdr:row>98</xdr:row>
      <xdr:rowOff>68604</xdr:rowOff>
    </xdr:to>
    <xdr:sp macro="" textlink="">
      <xdr:nvSpPr>
        <xdr:cNvPr id="252" name="楕円 251"/>
        <xdr:cNvSpPr/>
      </xdr:nvSpPr>
      <xdr:spPr>
        <a:xfrm>
          <a:off x="4584700" y="1676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53381</xdr:rowOff>
    </xdr:from>
    <xdr:ext cx="534377" cy="259045"/>
    <xdr:sp macro="" textlink="">
      <xdr:nvSpPr>
        <xdr:cNvPr id="253" name="衛生費該当値テキスト"/>
        <xdr:cNvSpPr txBox="1"/>
      </xdr:nvSpPr>
      <xdr:spPr>
        <a:xfrm>
          <a:off x="4686300" y="1668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139740</xdr:rowOff>
    </xdr:from>
    <xdr:to>
      <xdr:col>20</xdr:col>
      <xdr:colOff>38100</xdr:colOff>
      <xdr:row>98</xdr:row>
      <xdr:rowOff>69890</xdr:rowOff>
    </xdr:to>
    <xdr:sp macro="" textlink="">
      <xdr:nvSpPr>
        <xdr:cNvPr id="254" name="楕円 253"/>
        <xdr:cNvSpPr/>
      </xdr:nvSpPr>
      <xdr:spPr>
        <a:xfrm>
          <a:off x="3746500" y="167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61017</xdr:rowOff>
    </xdr:from>
    <xdr:ext cx="534377" cy="259045"/>
    <xdr:sp macro="" textlink="">
      <xdr:nvSpPr>
        <xdr:cNvPr id="255" name="テキスト ボックス 254"/>
        <xdr:cNvSpPr txBox="1"/>
      </xdr:nvSpPr>
      <xdr:spPr>
        <a:xfrm>
          <a:off x="3530111" y="168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142309</xdr:rowOff>
    </xdr:from>
    <xdr:to>
      <xdr:col>15</xdr:col>
      <xdr:colOff>101600</xdr:colOff>
      <xdr:row>98</xdr:row>
      <xdr:rowOff>72459</xdr:rowOff>
    </xdr:to>
    <xdr:sp macro="" textlink="">
      <xdr:nvSpPr>
        <xdr:cNvPr id="256" name="楕円 255"/>
        <xdr:cNvSpPr/>
      </xdr:nvSpPr>
      <xdr:spPr>
        <a:xfrm>
          <a:off x="2857500" y="167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63586</xdr:rowOff>
    </xdr:from>
    <xdr:ext cx="534377" cy="259045"/>
    <xdr:sp macro="" textlink="">
      <xdr:nvSpPr>
        <xdr:cNvPr id="257" name="テキスト ボックス 256"/>
        <xdr:cNvSpPr txBox="1"/>
      </xdr:nvSpPr>
      <xdr:spPr>
        <a:xfrm>
          <a:off x="2641111" y="168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144374</xdr:rowOff>
    </xdr:from>
    <xdr:to>
      <xdr:col>10</xdr:col>
      <xdr:colOff>165100</xdr:colOff>
      <xdr:row>98</xdr:row>
      <xdr:rowOff>74524</xdr:rowOff>
    </xdr:to>
    <xdr:sp macro="" textlink="">
      <xdr:nvSpPr>
        <xdr:cNvPr id="258" name="楕円 257"/>
        <xdr:cNvSpPr/>
      </xdr:nvSpPr>
      <xdr:spPr>
        <a:xfrm>
          <a:off x="1968500" y="167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65651</xdr:rowOff>
    </xdr:from>
    <xdr:ext cx="534377" cy="259045"/>
    <xdr:sp macro="" textlink="">
      <xdr:nvSpPr>
        <xdr:cNvPr id="259" name="テキスト ボックス 258"/>
        <xdr:cNvSpPr txBox="1"/>
      </xdr:nvSpPr>
      <xdr:spPr>
        <a:xfrm>
          <a:off x="1752111" y="168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143238</xdr:rowOff>
    </xdr:from>
    <xdr:to>
      <xdr:col>6</xdr:col>
      <xdr:colOff>38100</xdr:colOff>
      <xdr:row>98</xdr:row>
      <xdr:rowOff>73388</xdr:rowOff>
    </xdr:to>
    <xdr:sp macro="" textlink="">
      <xdr:nvSpPr>
        <xdr:cNvPr id="260" name="楕円 259"/>
        <xdr:cNvSpPr/>
      </xdr:nvSpPr>
      <xdr:spPr>
        <a:xfrm>
          <a:off x="1079500" y="167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64515</xdr:rowOff>
    </xdr:from>
    <xdr:ext cx="534377" cy="259045"/>
    <xdr:sp macro="" textlink="">
      <xdr:nvSpPr>
        <xdr:cNvPr id="261" name="テキスト ボックス 260"/>
        <xdr:cNvSpPr txBox="1"/>
      </xdr:nvSpPr>
      <xdr:spPr>
        <a:xfrm>
          <a:off x="863111" y="1686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16313</xdr:rowOff>
    </xdr:from>
    <xdr:to>
      <xdr:col>55</xdr:col>
      <xdr:colOff>0</xdr:colOff>
      <xdr:row>38</xdr:row>
      <xdr:rowOff>20142</xdr:rowOff>
    </xdr:to>
    <xdr:cxnSp macro="">
      <xdr:nvCxnSpPr>
        <xdr:cNvPr id="286" name="直線コネクタ 285"/>
        <xdr:cNvCxnSpPr/>
      </xdr:nvCxnSpPr>
      <xdr:spPr>
        <a:xfrm flipV="1">
          <a:off x="9639300" y="6531413"/>
          <a:ext cx="8382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20085</xdr:rowOff>
    </xdr:from>
    <xdr:to>
      <xdr:col>50</xdr:col>
      <xdr:colOff>114300</xdr:colOff>
      <xdr:row>38</xdr:row>
      <xdr:rowOff>20142</xdr:rowOff>
    </xdr:to>
    <xdr:cxnSp macro="">
      <xdr:nvCxnSpPr>
        <xdr:cNvPr id="289" name="直線コネクタ 288"/>
        <xdr:cNvCxnSpPr/>
      </xdr:nvCxnSpPr>
      <xdr:spPr>
        <a:xfrm>
          <a:off x="8750300" y="6535185"/>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20028</xdr:rowOff>
    </xdr:from>
    <xdr:to>
      <xdr:col>45</xdr:col>
      <xdr:colOff>177800</xdr:colOff>
      <xdr:row>38</xdr:row>
      <xdr:rowOff>20085</xdr:rowOff>
    </xdr:to>
    <xdr:cxnSp macro="">
      <xdr:nvCxnSpPr>
        <xdr:cNvPr id="292" name="直線コネクタ 291"/>
        <xdr:cNvCxnSpPr/>
      </xdr:nvCxnSpPr>
      <xdr:spPr>
        <a:xfrm>
          <a:off x="7861300" y="653512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20028</xdr:rowOff>
    </xdr:from>
    <xdr:to>
      <xdr:col>41</xdr:col>
      <xdr:colOff>50800</xdr:colOff>
      <xdr:row>38</xdr:row>
      <xdr:rowOff>20028</xdr:rowOff>
    </xdr:to>
    <xdr:cxnSp macro="">
      <xdr:nvCxnSpPr>
        <xdr:cNvPr id="295" name="直線コネクタ 294"/>
        <xdr:cNvCxnSpPr/>
      </xdr:nvCxnSpPr>
      <xdr:spPr>
        <a:xfrm>
          <a:off x="6972300" y="6535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136963</xdr:rowOff>
    </xdr:from>
    <xdr:to>
      <xdr:col>55</xdr:col>
      <xdr:colOff>50800</xdr:colOff>
      <xdr:row>38</xdr:row>
      <xdr:rowOff>67113</xdr:rowOff>
    </xdr:to>
    <xdr:sp macro="" textlink="">
      <xdr:nvSpPr>
        <xdr:cNvPr id="305" name="楕円 304"/>
        <xdr:cNvSpPr/>
      </xdr:nvSpPr>
      <xdr:spPr>
        <a:xfrm>
          <a:off x="10426700" y="64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140792</xdr:rowOff>
    </xdr:from>
    <xdr:to>
      <xdr:col>50</xdr:col>
      <xdr:colOff>165100</xdr:colOff>
      <xdr:row>38</xdr:row>
      <xdr:rowOff>70942</xdr:rowOff>
    </xdr:to>
    <xdr:sp macro="" textlink="">
      <xdr:nvSpPr>
        <xdr:cNvPr id="307" name="楕円 306"/>
        <xdr:cNvSpPr/>
      </xdr:nvSpPr>
      <xdr:spPr>
        <a:xfrm>
          <a:off x="9588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62069</xdr:rowOff>
    </xdr:from>
    <xdr:ext cx="313932" cy="259045"/>
    <xdr:sp macro="" textlink="">
      <xdr:nvSpPr>
        <xdr:cNvPr id="308" name="テキスト ボックス 307"/>
        <xdr:cNvSpPr txBox="1"/>
      </xdr:nvSpPr>
      <xdr:spPr>
        <a:xfrm>
          <a:off x="9482333" y="6577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140735</xdr:rowOff>
    </xdr:from>
    <xdr:to>
      <xdr:col>46</xdr:col>
      <xdr:colOff>38100</xdr:colOff>
      <xdr:row>38</xdr:row>
      <xdr:rowOff>70886</xdr:rowOff>
    </xdr:to>
    <xdr:sp macro="" textlink="">
      <xdr:nvSpPr>
        <xdr:cNvPr id="309" name="楕円 308"/>
        <xdr:cNvSpPr/>
      </xdr:nvSpPr>
      <xdr:spPr>
        <a:xfrm>
          <a:off x="8699500" y="6484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62012</xdr:rowOff>
    </xdr:from>
    <xdr:ext cx="313932" cy="259045"/>
    <xdr:sp macro="" textlink="">
      <xdr:nvSpPr>
        <xdr:cNvPr id="310" name="テキスト ボックス 309"/>
        <xdr:cNvSpPr txBox="1"/>
      </xdr:nvSpPr>
      <xdr:spPr>
        <a:xfrm>
          <a:off x="8593333" y="6577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140678</xdr:rowOff>
    </xdr:from>
    <xdr:to>
      <xdr:col>41</xdr:col>
      <xdr:colOff>101600</xdr:colOff>
      <xdr:row>38</xdr:row>
      <xdr:rowOff>70828</xdr:rowOff>
    </xdr:to>
    <xdr:sp macro="" textlink="">
      <xdr:nvSpPr>
        <xdr:cNvPr id="311" name="楕円 310"/>
        <xdr:cNvSpPr/>
      </xdr:nvSpPr>
      <xdr:spPr>
        <a:xfrm>
          <a:off x="7810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61955</xdr:rowOff>
    </xdr:from>
    <xdr:ext cx="313932" cy="259045"/>
    <xdr:sp macro="" textlink="">
      <xdr:nvSpPr>
        <xdr:cNvPr id="312" name="テキスト ボックス 311"/>
        <xdr:cNvSpPr txBox="1"/>
      </xdr:nvSpPr>
      <xdr:spPr>
        <a:xfrm>
          <a:off x="7704333" y="6577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140678</xdr:rowOff>
    </xdr:from>
    <xdr:to>
      <xdr:col>36</xdr:col>
      <xdr:colOff>165100</xdr:colOff>
      <xdr:row>38</xdr:row>
      <xdr:rowOff>70828</xdr:rowOff>
    </xdr:to>
    <xdr:sp macro="" textlink="">
      <xdr:nvSpPr>
        <xdr:cNvPr id="313" name="楕円 312"/>
        <xdr:cNvSpPr/>
      </xdr:nvSpPr>
      <xdr:spPr>
        <a:xfrm>
          <a:off x="6921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61955</xdr:rowOff>
    </xdr:from>
    <xdr:ext cx="313932" cy="259045"/>
    <xdr:sp macro="" textlink="">
      <xdr:nvSpPr>
        <xdr:cNvPr id="314" name="テキスト ボックス 313"/>
        <xdr:cNvSpPr txBox="1"/>
      </xdr:nvSpPr>
      <xdr:spPr>
        <a:xfrm>
          <a:off x="6815333" y="6577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112002</xdr:rowOff>
    </xdr:from>
    <xdr:to>
      <xdr:col>55</xdr:col>
      <xdr:colOff>0</xdr:colOff>
      <xdr:row>58</xdr:row>
      <xdr:rowOff>118202</xdr:rowOff>
    </xdr:to>
    <xdr:cxnSp macro="">
      <xdr:nvCxnSpPr>
        <xdr:cNvPr id="341" name="直線コネクタ 340"/>
        <xdr:cNvCxnSpPr/>
      </xdr:nvCxnSpPr>
      <xdr:spPr>
        <a:xfrm>
          <a:off x="9639300" y="10056102"/>
          <a:ext cx="838200" cy="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111436</xdr:rowOff>
    </xdr:from>
    <xdr:to>
      <xdr:col>50</xdr:col>
      <xdr:colOff>114300</xdr:colOff>
      <xdr:row>58</xdr:row>
      <xdr:rowOff>112002</xdr:rowOff>
    </xdr:to>
    <xdr:cxnSp macro="">
      <xdr:nvCxnSpPr>
        <xdr:cNvPr id="344" name="直線コネクタ 343"/>
        <xdr:cNvCxnSpPr/>
      </xdr:nvCxnSpPr>
      <xdr:spPr>
        <a:xfrm>
          <a:off x="8750300" y="10055536"/>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111436</xdr:rowOff>
    </xdr:from>
    <xdr:to>
      <xdr:col>45</xdr:col>
      <xdr:colOff>177800</xdr:colOff>
      <xdr:row>58</xdr:row>
      <xdr:rowOff>111720</xdr:rowOff>
    </xdr:to>
    <xdr:cxnSp macro="">
      <xdr:nvCxnSpPr>
        <xdr:cNvPr id="347" name="直線コネクタ 346"/>
        <xdr:cNvCxnSpPr/>
      </xdr:nvCxnSpPr>
      <xdr:spPr>
        <a:xfrm flipV="1">
          <a:off x="7861300" y="10055536"/>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111720</xdr:rowOff>
    </xdr:from>
    <xdr:to>
      <xdr:col>41</xdr:col>
      <xdr:colOff>50800</xdr:colOff>
      <xdr:row>58</xdr:row>
      <xdr:rowOff>114490</xdr:rowOff>
    </xdr:to>
    <xdr:cxnSp macro="">
      <xdr:nvCxnSpPr>
        <xdr:cNvPr id="350" name="直線コネクタ 349"/>
        <xdr:cNvCxnSpPr/>
      </xdr:nvCxnSpPr>
      <xdr:spPr>
        <a:xfrm flipV="1">
          <a:off x="6972300" y="10055820"/>
          <a:ext cx="8890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67402</xdr:rowOff>
    </xdr:from>
    <xdr:to>
      <xdr:col>55</xdr:col>
      <xdr:colOff>50800</xdr:colOff>
      <xdr:row>58</xdr:row>
      <xdr:rowOff>169002</xdr:rowOff>
    </xdr:to>
    <xdr:sp macro="" textlink="">
      <xdr:nvSpPr>
        <xdr:cNvPr id="360" name="楕円 359"/>
        <xdr:cNvSpPr/>
      </xdr:nvSpPr>
      <xdr:spPr>
        <a:xfrm>
          <a:off x="10426700" y="100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153779</xdr:rowOff>
    </xdr:from>
    <xdr:ext cx="469744" cy="259045"/>
    <xdr:sp macro="" textlink="">
      <xdr:nvSpPr>
        <xdr:cNvPr id="361" name="農林水産業費該当値テキスト"/>
        <xdr:cNvSpPr txBox="1"/>
      </xdr:nvSpPr>
      <xdr:spPr>
        <a:xfrm>
          <a:off x="10528300" y="99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61202</xdr:rowOff>
    </xdr:from>
    <xdr:to>
      <xdr:col>50</xdr:col>
      <xdr:colOff>165100</xdr:colOff>
      <xdr:row>58</xdr:row>
      <xdr:rowOff>162802</xdr:rowOff>
    </xdr:to>
    <xdr:sp macro="" textlink="">
      <xdr:nvSpPr>
        <xdr:cNvPr id="362" name="楕円 361"/>
        <xdr:cNvSpPr/>
      </xdr:nvSpPr>
      <xdr:spPr>
        <a:xfrm>
          <a:off x="9588500" y="100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153929</xdr:rowOff>
    </xdr:from>
    <xdr:ext cx="469744" cy="259045"/>
    <xdr:sp macro="" textlink="">
      <xdr:nvSpPr>
        <xdr:cNvPr id="363" name="テキスト ボックス 362"/>
        <xdr:cNvSpPr txBox="1"/>
      </xdr:nvSpPr>
      <xdr:spPr>
        <a:xfrm>
          <a:off x="9404428" y="1009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60636</xdr:rowOff>
    </xdr:from>
    <xdr:to>
      <xdr:col>46</xdr:col>
      <xdr:colOff>38100</xdr:colOff>
      <xdr:row>58</xdr:row>
      <xdr:rowOff>162236</xdr:rowOff>
    </xdr:to>
    <xdr:sp macro="" textlink="">
      <xdr:nvSpPr>
        <xdr:cNvPr id="364" name="楕円 363"/>
        <xdr:cNvSpPr/>
      </xdr:nvSpPr>
      <xdr:spPr>
        <a:xfrm>
          <a:off x="8699500" y="1000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153363</xdr:rowOff>
    </xdr:from>
    <xdr:ext cx="469744" cy="259045"/>
    <xdr:sp macro="" textlink="">
      <xdr:nvSpPr>
        <xdr:cNvPr id="365" name="テキスト ボックス 364"/>
        <xdr:cNvSpPr txBox="1"/>
      </xdr:nvSpPr>
      <xdr:spPr>
        <a:xfrm>
          <a:off x="8515428" y="1009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60920</xdr:rowOff>
    </xdr:from>
    <xdr:to>
      <xdr:col>41</xdr:col>
      <xdr:colOff>101600</xdr:colOff>
      <xdr:row>58</xdr:row>
      <xdr:rowOff>162520</xdr:rowOff>
    </xdr:to>
    <xdr:sp macro="" textlink="">
      <xdr:nvSpPr>
        <xdr:cNvPr id="366" name="楕円 365"/>
        <xdr:cNvSpPr/>
      </xdr:nvSpPr>
      <xdr:spPr>
        <a:xfrm>
          <a:off x="7810500" y="100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153647</xdr:rowOff>
    </xdr:from>
    <xdr:ext cx="469744" cy="259045"/>
    <xdr:sp macro="" textlink="">
      <xdr:nvSpPr>
        <xdr:cNvPr id="367" name="テキスト ボックス 366"/>
        <xdr:cNvSpPr txBox="1"/>
      </xdr:nvSpPr>
      <xdr:spPr>
        <a:xfrm>
          <a:off x="7626428" y="100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63690</xdr:rowOff>
    </xdr:from>
    <xdr:to>
      <xdr:col>36</xdr:col>
      <xdr:colOff>165100</xdr:colOff>
      <xdr:row>58</xdr:row>
      <xdr:rowOff>165290</xdr:rowOff>
    </xdr:to>
    <xdr:sp macro="" textlink="">
      <xdr:nvSpPr>
        <xdr:cNvPr id="368" name="楕円 367"/>
        <xdr:cNvSpPr/>
      </xdr:nvSpPr>
      <xdr:spPr>
        <a:xfrm>
          <a:off x="6921500" y="100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156417</xdr:rowOff>
    </xdr:from>
    <xdr:ext cx="469744" cy="259045"/>
    <xdr:sp macro="" textlink="">
      <xdr:nvSpPr>
        <xdr:cNvPr id="369" name="テキスト ボックス 368"/>
        <xdr:cNvSpPr txBox="1"/>
      </xdr:nvSpPr>
      <xdr:spPr>
        <a:xfrm>
          <a:off x="6737428" y="1010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93797</xdr:rowOff>
    </xdr:from>
    <xdr:to>
      <xdr:col>55</xdr:col>
      <xdr:colOff>0</xdr:colOff>
      <xdr:row>78</xdr:row>
      <xdr:rowOff>97867</xdr:rowOff>
    </xdr:to>
    <xdr:cxnSp macro="">
      <xdr:nvCxnSpPr>
        <xdr:cNvPr id="396" name="直線コネクタ 395"/>
        <xdr:cNvCxnSpPr/>
      </xdr:nvCxnSpPr>
      <xdr:spPr>
        <a:xfrm>
          <a:off x="9639300" y="13466897"/>
          <a:ext cx="8382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93797</xdr:rowOff>
    </xdr:from>
    <xdr:to>
      <xdr:col>50</xdr:col>
      <xdr:colOff>114300</xdr:colOff>
      <xdr:row>78</xdr:row>
      <xdr:rowOff>115080</xdr:rowOff>
    </xdr:to>
    <xdr:cxnSp macro="">
      <xdr:nvCxnSpPr>
        <xdr:cNvPr id="399" name="直線コネクタ 398"/>
        <xdr:cNvCxnSpPr/>
      </xdr:nvCxnSpPr>
      <xdr:spPr>
        <a:xfrm flipV="1">
          <a:off x="8750300" y="13466897"/>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115080</xdr:rowOff>
    </xdr:from>
    <xdr:to>
      <xdr:col>45</xdr:col>
      <xdr:colOff>177800</xdr:colOff>
      <xdr:row>78</xdr:row>
      <xdr:rowOff>115582</xdr:rowOff>
    </xdr:to>
    <xdr:cxnSp macro="">
      <xdr:nvCxnSpPr>
        <xdr:cNvPr id="402" name="直線コネクタ 401"/>
        <xdr:cNvCxnSpPr/>
      </xdr:nvCxnSpPr>
      <xdr:spPr>
        <a:xfrm flipV="1">
          <a:off x="7861300" y="1348818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115582</xdr:rowOff>
    </xdr:from>
    <xdr:to>
      <xdr:col>41</xdr:col>
      <xdr:colOff>50800</xdr:colOff>
      <xdr:row>78</xdr:row>
      <xdr:rowOff>116703</xdr:rowOff>
    </xdr:to>
    <xdr:cxnSp macro="">
      <xdr:nvCxnSpPr>
        <xdr:cNvPr id="405" name="直線コネクタ 404"/>
        <xdr:cNvCxnSpPr/>
      </xdr:nvCxnSpPr>
      <xdr:spPr>
        <a:xfrm flipV="1">
          <a:off x="6972300" y="13488682"/>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47067</xdr:rowOff>
    </xdr:from>
    <xdr:to>
      <xdr:col>55</xdr:col>
      <xdr:colOff>50800</xdr:colOff>
      <xdr:row>78</xdr:row>
      <xdr:rowOff>148667</xdr:rowOff>
    </xdr:to>
    <xdr:sp macro="" textlink="">
      <xdr:nvSpPr>
        <xdr:cNvPr id="415" name="楕円 414"/>
        <xdr:cNvSpPr/>
      </xdr:nvSpPr>
      <xdr:spPr>
        <a:xfrm>
          <a:off x="104267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133444</xdr:rowOff>
    </xdr:from>
    <xdr:ext cx="469744" cy="259045"/>
    <xdr:sp macro="" textlink="">
      <xdr:nvSpPr>
        <xdr:cNvPr id="416" name="商工費該当値テキスト"/>
        <xdr:cNvSpPr txBox="1"/>
      </xdr:nvSpPr>
      <xdr:spPr>
        <a:xfrm>
          <a:off x="10528300" y="1333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42997</xdr:rowOff>
    </xdr:from>
    <xdr:to>
      <xdr:col>50</xdr:col>
      <xdr:colOff>165100</xdr:colOff>
      <xdr:row>78</xdr:row>
      <xdr:rowOff>144597</xdr:rowOff>
    </xdr:to>
    <xdr:sp macro="" textlink="">
      <xdr:nvSpPr>
        <xdr:cNvPr id="417" name="楕円 416"/>
        <xdr:cNvSpPr/>
      </xdr:nvSpPr>
      <xdr:spPr>
        <a:xfrm>
          <a:off x="9588500" y="134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135724</xdr:rowOff>
    </xdr:from>
    <xdr:ext cx="469744" cy="259045"/>
    <xdr:sp macro="" textlink="">
      <xdr:nvSpPr>
        <xdr:cNvPr id="418" name="テキスト ボックス 417"/>
        <xdr:cNvSpPr txBox="1"/>
      </xdr:nvSpPr>
      <xdr:spPr>
        <a:xfrm>
          <a:off x="9404428" y="135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64280</xdr:rowOff>
    </xdr:from>
    <xdr:to>
      <xdr:col>46</xdr:col>
      <xdr:colOff>38100</xdr:colOff>
      <xdr:row>78</xdr:row>
      <xdr:rowOff>165880</xdr:rowOff>
    </xdr:to>
    <xdr:sp macro="" textlink="">
      <xdr:nvSpPr>
        <xdr:cNvPr id="419" name="楕円 418"/>
        <xdr:cNvSpPr/>
      </xdr:nvSpPr>
      <xdr:spPr>
        <a:xfrm>
          <a:off x="8699500" y="134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157007</xdr:rowOff>
    </xdr:from>
    <xdr:ext cx="469744" cy="259045"/>
    <xdr:sp macro="" textlink="">
      <xdr:nvSpPr>
        <xdr:cNvPr id="420" name="テキスト ボックス 419"/>
        <xdr:cNvSpPr txBox="1"/>
      </xdr:nvSpPr>
      <xdr:spPr>
        <a:xfrm>
          <a:off x="8515428" y="135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64782</xdr:rowOff>
    </xdr:from>
    <xdr:to>
      <xdr:col>41</xdr:col>
      <xdr:colOff>101600</xdr:colOff>
      <xdr:row>78</xdr:row>
      <xdr:rowOff>166382</xdr:rowOff>
    </xdr:to>
    <xdr:sp macro="" textlink="">
      <xdr:nvSpPr>
        <xdr:cNvPr id="421" name="楕円 420"/>
        <xdr:cNvSpPr/>
      </xdr:nvSpPr>
      <xdr:spPr>
        <a:xfrm>
          <a:off x="7810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157509</xdr:rowOff>
    </xdr:from>
    <xdr:ext cx="469744" cy="259045"/>
    <xdr:sp macro="" textlink="">
      <xdr:nvSpPr>
        <xdr:cNvPr id="422" name="テキスト ボックス 421"/>
        <xdr:cNvSpPr txBox="1"/>
      </xdr:nvSpPr>
      <xdr:spPr>
        <a:xfrm>
          <a:off x="7626428"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65903</xdr:rowOff>
    </xdr:from>
    <xdr:to>
      <xdr:col>36</xdr:col>
      <xdr:colOff>165100</xdr:colOff>
      <xdr:row>78</xdr:row>
      <xdr:rowOff>167503</xdr:rowOff>
    </xdr:to>
    <xdr:sp macro="" textlink="">
      <xdr:nvSpPr>
        <xdr:cNvPr id="423" name="楕円 422"/>
        <xdr:cNvSpPr/>
      </xdr:nvSpPr>
      <xdr:spPr>
        <a:xfrm>
          <a:off x="6921500" y="13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158630</xdr:rowOff>
    </xdr:from>
    <xdr:ext cx="469744" cy="259045"/>
    <xdr:sp macro="" textlink="">
      <xdr:nvSpPr>
        <xdr:cNvPr id="424" name="テキスト ボックス 423"/>
        <xdr:cNvSpPr txBox="1"/>
      </xdr:nvSpPr>
      <xdr:spPr>
        <a:xfrm>
          <a:off x="6737428" y="135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75037</xdr:rowOff>
    </xdr:from>
    <xdr:to>
      <xdr:col>55</xdr:col>
      <xdr:colOff>0</xdr:colOff>
      <xdr:row>98</xdr:row>
      <xdr:rowOff>112926</xdr:rowOff>
    </xdr:to>
    <xdr:cxnSp macro="">
      <xdr:nvCxnSpPr>
        <xdr:cNvPr id="453" name="直線コネクタ 452"/>
        <xdr:cNvCxnSpPr/>
      </xdr:nvCxnSpPr>
      <xdr:spPr>
        <a:xfrm flipV="1">
          <a:off x="9639300" y="16877137"/>
          <a:ext cx="838200" cy="3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87206</xdr:rowOff>
    </xdr:from>
    <xdr:to>
      <xdr:col>50</xdr:col>
      <xdr:colOff>114300</xdr:colOff>
      <xdr:row>98</xdr:row>
      <xdr:rowOff>112926</xdr:rowOff>
    </xdr:to>
    <xdr:cxnSp macro="">
      <xdr:nvCxnSpPr>
        <xdr:cNvPr id="456" name="直線コネクタ 455"/>
        <xdr:cNvCxnSpPr/>
      </xdr:nvCxnSpPr>
      <xdr:spPr>
        <a:xfrm>
          <a:off x="8750300" y="16889306"/>
          <a:ext cx="889000" cy="2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87206</xdr:rowOff>
    </xdr:from>
    <xdr:to>
      <xdr:col>45</xdr:col>
      <xdr:colOff>177800</xdr:colOff>
      <xdr:row>98</xdr:row>
      <xdr:rowOff>94284</xdr:rowOff>
    </xdr:to>
    <xdr:cxnSp macro="">
      <xdr:nvCxnSpPr>
        <xdr:cNvPr id="459" name="直線コネクタ 458"/>
        <xdr:cNvCxnSpPr/>
      </xdr:nvCxnSpPr>
      <xdr:spPr>
        <a:xfrm flipV="1">
          <a:off x="7861300" y="16889306"/>
          <a:ext cx="889000" cy="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92956</xdr:rowOff>
    </xdr:from>
    <xdr:to>
      <xdr:col>41</xdr:col>
      <xdr:colOff>50800</xdr:colOff>
      <xdr:row>98</xdr:row>
      <xdr:rowOff>94284</xdr:rowOff>
    </xdr:to>
    <xdr:cxnSp macro="">
      <xdr:nvCxnSpPr>
        <xdr:cNvPr id="462" name="直線コネクタ 461"/>
        <xdr:cNvCxnSpPr/>
      </xdr:nvCxnSpPr>
      <xdr:spPr>
        <a:xfrm>
          <a:off x="6972300" y="16895056"/>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24237</xdr:rowOff>
    </xdr:from>
    <xdr:to>
      <xdr:col>55</xdr:col>
      <xdr:colOff>50800</xdr:colOff>
      <xdr:row>98</xdr:row>
      <xdr:rowOff>125837</xdr:rowOff>
    </xdr:to>
    <xdr:sp macro="" textlink="">
      <xdr:nvSpPr>
        <xdr:cNvPr id="472" name="楕円 471"/>
        <xdr:cNvSpPr/>
      </xdr:nvSpPr>
      <xdr:spPr>
        <a:xfrm>
          <a:off x="10426700" y="168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62126</xdr:rowOff>
    </xdr:from>
    <xdr:to>
      <xdr:col>50</xdr:col>
      <xdr:colOff>165100</xdr:colOff>
      <xdr:row>98</xdr:row>
      <xdr:rowOff>163726</xdr:rowOff>
    </xdr:to>
    <xdr:sp macro="" textlink="">
      <xdr:nvSpPr>
        <xdr:cNvPr id="474" name="楕円 473"/>
        <xdr:cNvSpPr/>
      </xdr:nvSpPr>
      <xdr:spPr>
        <a:xfrm>
          <a:off x="9588500" y="168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154853</xdr:rowOff>
    </xdr:from>
    <xdr:ext cx="534377" cy="259045"/>
    <xdr:sp macro="" textlink="">
      <xdr:nvSpPr>
        <xdr:cNvPr id="475" name="テキスト ボックス 474"/>
        <xdr:cNvSpPr txBox="1"/>
      </xdr:nvSpPr>
      <xdr:spPr>
        <a:xfrm>
          <a:off x="9372111" y="1695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36406</xdr:rowOff>
    </xdr:from>
    <xdr:to>
      <xdr:col>46</xdr:col>
      <xdr:colOff>38100</xdr:colOff>
      <xdr:row>98</xdr:row>
      <xdr:rowOff>138006</xdr:rowOff>
    </xdr:to>
    <xdr:sp macro="" textlink="">
      <xdr:nvSpPr>
        <xdr:cNvPr id="476" name="楕円 475"/>
        <xdr:cNvSpPr/>
      </xdr:nvSpPr>
      <xdr:spPr>
        <a:xfrm>
          <a:off x="8699500" y="168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129133</xdr:rowOff>
    </xdr:from>
    <xdr:ext cx="534377" cy="259045"/>
    <xdr:sp macro="" textlink="">
      <xdr:nvSpPr>
        <xdr:cNvPr id="477" name="テキスト ボックス 476"/>
        <xdr:cNvSpPr txBox="1"/>
      </xdr:nvSpPr>
      <xdr:spPr>
        <a:xfrm>
          <a:off x="8483111" y="169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43484</xdr:rowOff>
    </xdr:from>
    <xdr:to>
      <xdr:col>41</xdr:col>
      <xdr:colOff>101600</xdr:colOff>
      <xdr:row>98</xdr:row>
      <xdr:rowOff>145084</xdr:rowOff>
    </xdr:to>
    <xdr:sp macro="" textlink="">
      <xdr:nvSpPr>
        <xdr:cNvPr id="478" name="楕円 477"/>
        <xdr:cNvSpPr/>
      </xdr:nvSpPr>
      <xdr:spPr>
        <a:xfrm>
          <a:off x="7810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136211</xdr:rowOff>
    </xdr:from>
    <xdr:ext cx="534377" cy="259045"/>
    <xdr:sp macro="" textlink="">
      <xdr:nvSpPr>
        <xdr:cNvPr id="479" name="テキスト ボックス 478"/>
        <xdr:cNvSpPr txBox="1"/>
      </xdr:nvSpPr>
      <xdr:spPr>
        <a:xfrm>
          <a:off x="7594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42156</xdr:rowOff>
    </xdr:from>
    <xdr:to>
      <xdr:col>36</xdr:col>
      <xdr:colOff>165100</xdr:colOff>
      <xdr:row>98</xdr:row>
      <xdr:rowOff>143756</xdr:rowOff>
    </xdr:to>
    <xdr:sp macro="" textlink="">
      <xdr:nvSpPr>
        <xdr:cNvPr id="480" name="楕円 479"/>
        <xdr:cNvSpPr/>
      </xdr:nvSpPr>
      <xdr:spPr>
        <a:xfrm>
          <a:off x="6921500" y="168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134883</xdr:rowOff>
    </xdr:from>
    <xdr:ext cx="534377" cy="259045"/>
    <xdr:sp macro="" textlink="">
      <xdr:nvSpPr>
        <xdr:cNvPr id="481" name="テキスト ボックス 480"/>
        <xdr:cNvSpPr txBox="1"/>
      </xdr:nvSpPr>
      <xdr:spPr>
        <a:xfrm>
          <a:off x="6705111" y="1693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132431</xdr:rowOff>
    </xdr:from>
    <xdr:to>
      <xdr:col>85</xdr:col>
      <xdr:colOff>127000</xdr:colOff>
      <xdr:row>37</xdr:row>
      <xdr:rowOff>7752</xdr:rowOff>
    </xdr:to>
    <xdr:cxnSp macro="">
      <xdr:nvCxnSpPr>
        <xdr:cNvPr id="509" name="直線コネクタ 508"/>
        <xdr:cNvCxnSpPr/>
      </xdr:nvCxnSpPr>
      <xdr:spPr>
        <a:xfrm>
          <a:off x="15481300" y="6304631"/>
          <a:ext cx="8382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136180</xdr:rowOff>
    </xdr:from>
    <xdr:to>
      <xdr:col>81</xdr:col>
      <xdr:colOff>50800</xdr:colOff>
      <xdr:row>36</xdr:row>
      <xdr:rowOff>132431</xdr:rowOff>
    </xdr:to>
    <xdr:cxnSp macro="">
      <xdr:nvCxnSpPr>
        <xdr:cNvPr id="512" name="直線コネクタ 511"/>
        <xdr:cNvCxnSpPr/>
      </xdr:nvCxnSpPr>
      <xdr:spPr>
        <a:xfrm>
          <a:off x="14592300" y="5965480"/>
          <a:ext cx="889000" cy="3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113777</xdr:rowOff>
    </xdr:from>
    <xdr:to>
      <xdr:col>76</xdr:col>
      <xdr:colOff>114300</xdr:colOff>
      <xdr:row>34</xdr:row>
      <xdr:rowOff>136180</xdr:rowOff>
    </xdr:to>
    <xdr:cxnSp macro="">
      <xdr:nvCxnSpPr>
        <xdr:cNvPr id="515" name="直線コネクタ 514"/>
        <xdr:cNvCxnSpPr/>
      </xdr:nvCxnSpPr>
      <xdr:spPr>
        <a:xfrm>
          <a:off x="13703300" y="594307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113777</xdr:rowOff>
    </xdr:from>
    <xdr:to>
      <xdr:col>71</xdr:col>
      <xdr:colOff>177800</xdr:colOff>
      <xdr:row>34</xdr:row>
      <xdr:rowOff>113868</xdr:rowOff>
    </xdr:to>
    <xdr:cxnSp macro="">
      <xdr:nvCxnSpPr>
        <xdr:cNvPr id="518" name="直線コネクタ 517"/>
        <xdr:cNvCxnSpPr/>
      </xdr:nvCxnSpPr>
      <xdr:spPr>
        <a:xfrm flipV="1">
          <a:off x="12814300" y="594307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128402</xdr:rowOff>
    </xdr:from>
    <xdr:to>
      <xdr:col>85</xdr:col>
      <xdr:colOff>177800</xdr:colOff>
      <xdr:row>37</xdr:row>
      <xdr:rowOff>58552</xdr:rowOff>
    </xdr:to>
    <xdr:sp macro="" textlink="">
      <xdr:nvSpPr>
        <xdr:cNvPr id="528" name="楕円 527"/>
        <xdr:cNvSpPr/>
      </xdr:nvSpPr>
      <xdr:spPr>
        <a:xfrm>
          <a:off x="16268700" y="63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106829</xdr:rowOff>
    </xdr:from>
    <xdr:ext cx="534377" cy="259045"/>
    <xdr:sp macro="" textlink="">
      <xdr:nvSpPr>
        <xdr:cNvPr id="529" name="消防費該当値テキスト"/>
        <xdr:cNvSpPr txBox="1"/>
      </xdr:nvSpPr>
      <xdr:spPr>
        <a:xfrm>
          <a:off x="16370300" y="627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81631</xdr:rowOff>
    </xdr:from>
    <xdr:to>
      <xdr:col>81</xdr:col>
      <xdr:colOff>101600</xdr:colOff>
      <xdr:row>37</xdr:row>
      <xdr:rowOff>11781</xdr:rowOff>
    </xdr:to>
    <xdr:sp macro="" textlink="">
      <xdr:nvSpPr>
        <xdr:cNvPr id="530" name="楕円 529"/>
        <xdr:cNvSpPr/>
      </xdr:nvSpPr>
      <xdr:spPr>
        <a:xfrm>
          <a:off x="154305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28308</xdr:rowOff>
    </xdr:from>
    <xdr:ext cx="534377" cy="259045"/>
    <xdr:sp macro="" textlink="">
      <xdr:nvSpPr>
        <xdr:cNvPr id="531" name="テキスト ボックス 530"/>
        <xdr:cNvSpPr txBox="1"/>
      </xdr:nvSpPr>
      <xdr:spPr>
        <a:xfrm>
          <a:off x="15214111" y="602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85380</xdr:rowOff>
    </xdr:from>
    <xdr:to>
      <xdr:col>76</xdr:col>
      <xdr:colOff>165100</xdr:colOff>
      <xdr:row>35</xdr:row>
      <xdr:rowOff>15530</xdr:rowOff>
    </xdr:to>
    <xdr:sp macro="" textlink="">
      <xdr:nvSpPr>
        <xdr:cNvPr id="532" name="楕円 531"/>
        <xdr:cNvSpPr/>
      </xdr:nvSpPr>
      <xdr:spPr>
        <a:xfrm>
          <a:off x="14541500" y="59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32057</xdr:rowOff>
    </xdr:from>
    <xdr:ext cx="534377" cy="259045"/>
    <xdr:sp macro="" textlink="">
      <xdr:nvSpPr>
        <xdr:cNvPr id="533" name="テキスト ボックス 532"/>
        <xdr:cNvSpPr txBox="1"/>
      </xdr:nvSpPr>
      <xdr:spPr>
        <a:xfrm>
          <a:off x="14325111" y="568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62977</xdr:rowOff>
    </xdr:from>
    <xdr:to>
      <xdr:col>72</xdr:col>
      <xdr:colOff>38100</xdr:colOff>
      <xdr:row>34</xdr:row>
      <xdr:rowOff>164577</xdr:rowOff>
    </xdr:to>
    <xdr:sp macro="" textlink="">
      <xdr:nvSpPr>
        <xdr:cNvPr id="534" name="楕円 533"/>
        <xdr:cNvSpPr/>
      </xdr:nvSpPr>
      <xdr:spPr>
        <a:xfrm>
          <a:off x="13652500" y="58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9654</xdr:rowOff>
    </xdr:from>
    <xdr:ext cx="534377" cy="259045"/>
    <xdr:sp macro="" textlink="">
      <xdr:nvSpPr>
        <xdr:cNvPr id="535" name="テキスト ボックス 534"/>
        <xdr:cNvSpPr txBox="1"/>
      </xdr:nvSpPr>
      <xdr:spPr>
        <a:xfrm>
          <a:off x="13436111" y="56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63068</xdr:rowOff>
    </xdr:from>
    <xdr:to>
      <xdr:col>67</xdr:col>
      <xdr:colOff>101600</xdr:colOff>
      <xdr:row>34</xdr:row>
      <xdr:rowOff>164668</xdr:rowOff>
    </xdr:to>
    <xdr:sp macro="" textlink="">
      <xdr:nvSpPr>
        <xdr:cNvPr id="536" name="楕円 535"/>
        <xdr:cNvSpPr/>
      </xdr:nvSpPr>
      <xdr:spPr>
        <a:xfrm>
          <a:off x="127635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9745</xdr:rowOff>
    </xdr:from>
    <xdr:ext cx="534377" cy="259045"/>
    <xdr:sp macro="" textlink="">
      <xdr:nvSpPr>
        <xdr:cNvPr id="537" name="テキスト ボックス 536"/>
        <xdr:cNvSpPr txBox="1"/>
      </xdr:nvSpPr>
      <xdr:spPr>
        <a:xfrm>
          <a:off x="12547111" y="56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89256</xdr:rowOff>
    </xdr:from>
    <xdr:to>
      <xdr:col>85</xdr:col>
      <xdr:colOff>127000</xdr:colOff>
      <xdr:row>59</xdr:row>
      <xdr:rowOff>27457</xdr:rowOff>
    </xdr:to>
    <xdr:cxnSp macro="">
      <xdr:nvCxnSpPr>
        <xdr:cNvPr id="567" name="直線コネクタ 566"/>
        <xdr:cNvCxnSpPr/>
      </xdr:nvCxnSpPr>
      <xdr:spPr>
        <a:xfrm flipV="1">
          <a:off x="15481300" y="10033356"/>
          <a:ext cx="838200" cy="1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17228</xdr:rowOff>
    </xdr:from>
    <xdr:to>
      <xdr:col>81</xdr:col>
      <xdr:colOff>50800</xdr:colOff>
      <xdr:row>59</xdr:row>
      <xdr:rowOff>27457</xdr:rowOff>
    </xdr:to>
    <xdr:cxnSp macro="">
      <xdr:nvCxnSpPr>
        <xdr:cNvPr id="570" name="直線コネクタ 569"/>
        <xdr:cNvCxnSpPr/>
      </xdr:nvCxnSpPr>
      <xdr:spPr>
        <a:xfrm>
          <a:off x="14592300" y="10132778"/>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92551</xdr:rowOff>
    </xdr:from>
    <xdr:to>
      <xdr:col>76</xdr:col>
      <xdr:colOff>114300</xdr:colOff>
      <xdr:row>59</xdr:row>
      <xdr:rowOff>17228</xdr:rowOff>
    </xdr:to>
    <xdr:cxnSp macro="">
      <xdr:nvCxnSpPr>
        <xdr:cNvPr id="573" name="直線コネクタ 572"/>
        <xdr:cNvCxnSpPr/>
      </xdr:nvCxnSpPr>
      <xdr:spPr>
        <a:xfrm>
          <a:off x="13703300" y="10036651"/>
          <a:ext cx="889000" cy="9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92551</xdr:rowOff>
    </xdr:from>
    <xdr:to>
      <xdr:col>71</xdr:col>
      <xdr:colOff>177800</xdr:colOff>
      <xdr:row>59</xdr:row>
      <xdr:rowOff>60547</xdr:rowOff>
    </xdr:to>
    <xdr:cxnSp macro="">
      <xdr:nvCxnSpPr>
        <xdr:cNvPr id="576" name="直線コネクタ 575"/>
        <xdr:cNvCxnSpPr/>
      </xdr:nvCxnSpPr>
      <xdr:spPr>
        <a:xfrm flipV="1">
          <a:off x="12814300" y="10036651"/>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38456</xdr:rowOff>
    </xdr:from>
    <xdr:to>
      <xdr:col>85</xdr:col>
      <xdr:colOff>177800</xdr:colOff>
      <xdr:row>58</xdr:row>
      <xdr:rowOff>140056</xdr:rowOff>
    </xdr:to>
    <xdr:sp macro="" textlink="">
      <xdr:nvSpPr>
        <xdr:cNvPr id="586" name="楕円 585"/>
        <xdr:cNvSpPr/>
      </xdr:nvSpPr>
      <xdr:spPr>
        <a:xfrm>
          <a:off x="16268700" y="99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16883</xdr:rowOff>
    </xdr:from>
    <xdr:ext cx="534377" cy="259045"/>
    <xdr:sp macro="" textlink="">
      <xdr:nvSpPr>
        <xdr:cNvPr id="587" name="教育費該当値テキスト"/>
        <xdr:cNvSpPr txBox="1"/>
      </xdr:nvSpPr>
      <xdr:spPr>
        <a:xfrm>
          <a:off x="16370300" y="996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148107</xdr:rowOff>
    </xdr:from>
    <xdr:to>
      <xdr:col>81</xdr:col>
      <xdr:colOff>101600</xdr:colOff>
      <xdr:row>59</xdr:row>
      <xdr:rowOff>78257</xdr:rowOff>
    </xdr:to>
    <xdr:sp macro="" textlink="">
      <xdr:nvSpPr>
        <xdr:cNvPr id="588" name="楕円 587"/>
        <xdr:cNvSpPr/>
      </xdr:nvSpPr>
      <xdr:spPr>
        <a:xfrm>
          <a:off x="15430500" y="10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69384</xdr:rowOff>
    </xdr:from>
    <xdr:ext cx="534377" cy="259045"/>
    <xdr:sp macro="" textlink="">
      <xdr:nvSpPr>
        <xdr:cNvPr id="589" name="テキスト ボックス 588"/>
        <xdr:cNvSpPr txBox="1"/>
      </xdr:nvSpPr>
      <xdr:spPr>
        <a:xfrm>
          <a:off x="15214111" y="101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137878</xdr:rowOff>
    </xdr:from>
    <xdr:to>
      <xdr:col>76</xdr:col>
      <xdr:colOff>165100</xdr:colOff>
      <xdr:row>59</xdr:row>
      <xdr:rowOff>68028</xdr:rowOff>
    </xdr:to>
    <xdr:sp macro="" textlink="">
      <xdr:nvSpPr>
        <xdr:cNvPr id="590" name="楕円 589"/>
        <xdr:cNvSpPr/>
      </xdr:nvSpPr>
      <xdr:spPr>
        <a:xfrm>
          <a:off x="145415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59155</xdr:rowOff>
    </xdr:from>
    <xdr:ext cx="534377" cy="259045"/>
    <xdr:sp macro="" textlink="">
      <xdr:nvSpPr>
        <xdr:cNvPr id="591" name="テキスト ボックス 590"/>
        <xdr:cNvSpPr txBox="1"/>
      </xdr:nvSpPr>
      <xdr:spPr>
        <a:xfrm>
          <a:off x="14325111" y="10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41751</xdr:rowOff>
    </xdr:from>
    <xdr:to>
      <xdr:col>72</xdr:col>
      <xdr:colOff>38100</xdr:colOff>
      <xdr:row>58</xdr:row>
      <xdr:rowOff>143351</xdr:rowOff>
    </xdr:to>
    <xdr:sp macro="" textlink="">
      <xdr:nvSpPr>
        <xdr:cNvPr id="592" name="楕円 591"/>
        <xdr:cNvSpPr/>
      </xdr:nvSpPr>
      <xdr:spPr>
        <a:xfrm>
          <a:off x="13652500" y="99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159878</xdr:rowOff>
    </xdr:from>
    <xdr:ext cx="534377" cy="259045"/>
    <xdr:sp macro="" textlink="">
      <xdr:nvSpPr>
        <xdr:cNvPr id="593" name="テキスト ボックス 592"/>
        <xdr:cNvSpPr txBox="1"/>
      </xdr:nvSpPr>
      <xdr:spPr>
        <a:xfrm>
          <a:off x="13436111" y="97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9747</xdr:rowOff>
    </xdr:from>
    <xdr:to>
      <xdr:col>67</xdr:col>
      <xdr:colOff>101600</xdr:colOff>
      <xdr:row>59</xdr:row>
      <xdr:rowOff>111347</xdr:rowOff>
    </xdr:to>
    <xdr:sp macro="" textlink="">
      <xdr:nvSpPr>
        <xdr:cNvPr id="594" name="楕円 593"/>
        <xdr:cNvSpPr/>
      </xdr:nvSpPr>
      <xdr:spPr>
        <a:xfrm>
          <a:off x="12763500" y="101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102474</xdr:rowOff>
    </xdr:from>
    <xdr:ext cx="534377" cy="259045"/>
    <xdr:sp macro="" textlink="">
      <xdr:nvSpPr>
        <xdr:cNvPr id="595" name="テキスト ボックス 594"/>
        <xdr:cNvSpPr txBox="1"/>
      </xdr:nvSpPr>
      <xdr:spPr>
        <a:xfrm>
          <a:off x="12547111" y="102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52508</xdr:rowOff>
    </xdr:from>
    <xdr:to>
      <xdr:col>85</xdr:col>
      <xdr:colOff>127000</xdr:colOff>
      <xdr:row>97</xdr:row>
      <xdr:rowOff>59880</xdr:rowOff>
    </xdr:to>
    <xdr:cxnSp macro="">
      <xdr:nvCxnSpPr>
        <xdr:cNvPr id="681" name="直線コネクタ 680"/>
        <xdr:cNvCxnSpPr/>
      </xdr:nvCxnSpPr>
      <xdr:spPr>
        <a:xfrm flipV="1">
          <a:off x="15481300" y="16683158"/>
          <a:ext cx="8382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122937</xdr:rowOff>
    </xdr:from>
    <xdr:to>
      <xdr:col>81</xdr:col>
      <xdr:colOff>50800</xdr:colOff>
      <xdr:row>97</xdr:row>
      <xdr:rowOff>59880</xdr:rowOff>
    </xdr:to>
    <xdr:cxnSp macro="">
      <xdr:nvCxnSpPr>
        <xdr:cNvPr id="684" name="直線コネクタ 683"/>
        <xdr:cNvCxnSpPr/>
      </xdr:nvCxnSpPr>
      <xdr:spPr>
        <a:xfrm>
          <a:off x="14592300" y="16582137"/>
          <a:ext cx="889000" cy="10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9570</xdr:rowOff>
    </xdr:from>
    <xdr:to>
      <xdr:col>76</xdr:col>
      <xdr:colOff>114300</xdr:colOff>
      <xdr:row>96</xdr:row>
      <xdr:rowOff>122937</xdr:rowOff>
    </xdr:to>
    <xdr:cxnSp macro="">
      <xdr:nvCxnSpPr>
        <xdr:cNvPr id="687" name="直線コネクタ 686"/>
        <xdr:cNvCxnSpPr/>
      </xdr:nvCxnSpPr>
      <xdr:spPr>
        <a:xfrm>
          <a:off x="13703300" y="16468770"/>
          <a:ext cx="889000" cy="1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5893</xdr:rowOff>
    </xdr:from>
    <xdr:to>
      <xdr:col>71</xdr:col>
      <xdr:colOff>177800</xdr:colOff>
      <xdr:row>96</xdr:row>
      <xdr:rowOff>9570</xdr:rowOff>
    </xdr:to>
    <xdr:cxnSp macro="">
      <xdr:nvCxnSpPr>
        <xdr:cNvPr id="690" name="直線コネクタ 689"/>
        <xdr:cNvCxnSpPr/>
      </xdr:nvCxnSpPr>
      <xdr:spPr>
        <a:xfrm>
          <a:off x="12814300" y="16465093"/>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1708</xdr:rowOff>
    </xdr:from>
    <xdr:to>
      <xdr:col>85</xdr:col>
      <xdr:colOff>177800</xdr:colOff>
      <xdr:row>97</xdr:row>
      <xdr:rowOff>103308</xdr:rowOff>
    </xdr:to>
    <xdr:sp macro="" textlink="">
      <xdr:nvSpPr>
        <xdr:cNvPr id="700" name="楕円 699"/>
        <xdr:cNvSpPr/>
      </xdr:nvSpPr>
      <xdr:spPr>
        <a:xfrm>
          <a:off x="16268700" y="166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151585</xdr:rowOff>
    </xdr:from>
    <xdr:ext cx="534377" cy="259045"/>
    <xdr:sp macro="" textlink="">
      <xdr:nvSpPr>
        <xdr:cNvPr id="701" name="公債費該当値テキスト"/>
        <xdr:cNvSpPr txBox="1"/>
      </xdr:nvSpPr>
      <xdr:spPr>
        <a:xfrm>
          <a:off x="16370300" y="166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9080</xdr:rowOff>
    </xdr:from>
    <xdr:to>
      <xdr:col>81</xdr:col>
      <xdr:colOff>101600</xdr:colOff>
      <xdr:row>97</xdr:row>
      <xdr:rowOff>110680</xdr:rowOff>
    </xdr:to>
    <xdr:sp macro="" textlink="">
      <xdr:nvSpPr>
        <xdr:cNvPr id="702" name="楕円 701"/>
        <xdr:cNvSpPr/>
      </xdr:nvSpPr>
      <xdr:spPr>
        <a:xfrm>
          <a:off x="15430500" y="166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101807</xdr:rowOff>
    </xdr:from>
    <xdr:ext cx="534377" cy="259045"/>
    <xdr:sp macro="" textlink="">
      <xdr:nvSpPr>
        <xdr:cNvPr id="703" name="テキスト ボックス 702"/>
        <xdr:cNvSpPr txBox="1"/>
      </xdr:nvSpPr>
      <xdr:spPr>
        <a:xfrm>
          <a:off x="15214111" y="1673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72137</xdr:rowOff>
    </xdr:from>
    <xdr:to>
      <xdr:col>76</xdr:col>
      <xdr:colOff>165100</xdr:colOff>
      <xdr:row>97</xdr:row>
      <xdr:rowOff>2287</xdr:rowOff>
    </xdr:to>
    <xdr:sp macro="" textlink="">
      <xdr:nvSpPr>
        <xdr:cNvPr id="704" name="楕円 703"/>
        <xdr:cNvSpPr/>
      </xdr:nvSpPr>
      <xdr:spPr>
        <a:xfrm>
          <a:off x="14541500" y="165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164864</xdr:rowOff>
    </xdr:from>
    <xdr:ext cx="534377" cy="259045"/>
    <xdr:sp macro="" textlink="">
      <xdr:nvSpPr>
        <xdr:cNvPr id="705" name="テキスト ボックス 704"/>
        <xdr:cNvSpPr txBox="1"/>
      </xdr:nvSpPr>
      <xdr:spPr>
        <a:xfrm>
          <a:off x="14325111" y="166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130220</xdr:rowOff>
    </xdr:from>
    <xdr:to>
      <xdr:col>72</xdr:col>
      <xdr:colOff>38100</xdr:colOff>
      <xdr:row>96</xdr:row>
      <xdr:rowOff>60370</xdr:rowOff>
    </xdr:to>
    <xdr:sp macro="" textlink="">
      <xdr:nvSpPr>
        <xdr:cNvPr id="706" name="楕円 705"/>
        <xdr:cNvSpPr/>
      </xdr:nvSpPr>
      <xdr:spPr>
        <a:xfrm>
          <a:off x="13652500" y="164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51497</xdr:rowOff>
    </xdr:from>
    <xdr:ext cx="534377" cy="259045"/>
    <xdr:sp macro="" textlink="">
      <xdr:nvSpPr>
        <xdr:cNvPr id="707" name="テキスト ボックス 706"/>
        <xdr:cNvSpPr txBox="1"/>
      </xdr:nvSpPr>
      <xdr:spPr>
        <a:xfrm>
          <a:off x="13436111" y="165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126543</xdr:rowOff>
    </xdr:from>
    <xdr:to>
      <xdr:col>67</xdr:col>
      <xdr:colOff>101600</xdr:colOff>
      <xdr:row>96</xdr:row>
      <xdr:rowOff>56693</xdr:rowOff>
    </xdr:to>
    <xdr:sp macro="" textlink="">
      <xdr:nvSpPr>
        <xdr:cNvPr id="708" name="楕円 707"/>
        <xdr:cNvSpPr/>
      </xdr:nvSpPr>
      <xdr:spPr>
        <a:xfrm>
          <a:off x="12763500" y="164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47820</xdr:rowOff>
    </xdr:from>
    <xdr:ext cx="534377" cy="259045"/>
    <xdr:sp macro="" textlink="">
      <xdr:nvSpPr>
        <xdr:cNvPr id="709" name="テキスト ボックス 708"/>
        <xdr:cNvSpPr txBox="1"/>
      </xdr:nvSpPr>
      <xdr:spPr>
        <a:xfrm>
          <a:off x="12547111" y="165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総務費が１番高く、</a:t>
          </a:r>
          <a:r>
            <a:rPr lang="en-US" altLang="ja-JP" sz="1100" b="0">
              <a:solidFill>
                <a:schemeClr val="dk1"/>
              </a:solidFill>
              <a:effectLst/>
              <a:latin typeface="+mn-lt"/>
              <a:ea typeface="+mn-ea"/>
              <a:cs typeface="+mn-cs"/>
            </a:rPr>
            <a:t>168,200</a:t>
          </a:r>
          <a:r>
            <a:rPr lang="ja-JP" altLang="ja-JP" sz="1100" b="0">
              <a:solidFill>
                <a:schemeClr val="dk1"/>
              </a:solidFill>
              <a:effectLst/>
              <a:latin typeface="+mn-lt"/>
              <a:ea typeface="+mn-ea"/>
              <a:cs typeface="+mn-cs"/>
            </a:rPr>
            <a:t>円になっています。新型コロナウイルス感染症対策事業である特別定額給付金事業による給付金とプレミアム付き商品券事業が主な要因です。</a:t>
          </a:r>
          <a:endParaRPr lang="ja-JP" altLang="ja-JP" sz="1400">
            <a:effectLst/>
          </a:endParaRPr>
        </a:p>
        <a:p>
          <a:r>
            <a:rPr lang="ja-JP" altLang="ja-JP" sz="1100" b="0">
              <a:solidFill>
                <a:schemeClr val="dk1"/>
              </a:solidFill>
              <a:effectLst/>
              <a:latin typeface="+mn-lt"/>
              <a:ea typeface="+mn-ea"/>
              <a:cs typeface="+mn-cs"/>
            </a:rPr>
            <a:t>２番目は民生費で、</a:t>
          </a:r>
          <a:r>
            <a:rPr lang="en-US" altLang="ja-JP" sz="1100" b="0">
              <a:solidFill>
                <a:schemeClr val="dk1"/>
              </a:solidFill>
              <a:effectLst/>
              <a:latin typeface="+mn-lt"/>
              <a:ea typeface="+mn-ea"/>
              <a:cs typeface="+mn-cs"/>
            </a:rPr>
            <a:t>127,569</a:t>
          </a:r>
          <a:r>
            <a:rPr lang="ja-JP" altLang="ja-JP" sz="1100" b="0">
              <a:solidFill>
                <a:schemeClr val="dk1"/>
              </a:solidFill>
              <a:effectLst/>
              <a:latin typeface="+mn-lt"/>
              <a:ea typeface="+mn-ea"/>
              <a:cs typeface="+mn-cs"/>
            </a:rPr>
            <a:t>円になっています。保育所費や障がい者への福祉事業が増加の要因ですが、今後も増加の懸念があるため、動向に注視が必要です。</a:t>
          </a:r>
          <a:endParaRPr lang="ja-JP" altLang="ja-JP" sz="1400">
            <a:effectLst/>
          </a:endParaRPr>
        </a:p>
        <a:p>
          <a:r>
            <a:rPr lang="ja-JP" altLang="ja-JP" sz="1100" b="0">
              <a:solidFill>
                <a:schemeClr val="dk1"/>
              </a:solidFill>
              <a:effectLst/>
              <a:latin typeface="+mn-lt"/>
              <a:ea typeface="+mn-ea"/>
              <a:cs typeface="+mn-cs"/>
            </a:rPr>
            <a:t>３番目は教育費で、</a:t>
          </a:r>
          <a:r>
            <a:rPr lang="en-US" altLang="ja-JP" sz="1100" b="0">
              <a:solidFill>
                <a:schemeClr val="dk1"/>
              </a:solidFill>
              <a:effectLst/>
              <a:latin typeface="+mn-lt"/>
              <a:ea typeface="+mn-ea"/>
              <a:cs typeface="+mn-cs"/>
            </a:rPr>
            <a:t>46,648</a:t>
          </a:r>
          <a:r>
            <a:rPr lang="ja-JP" altLang="ja-JP" sz="1100" b="0">
              <a:solidFill>
                <a:schemeClr val="dk1"/>
              </a:solidFill>
              <a:effectLst/>
              <a:latin typeface="+mn-lt"/>
              <a:ea typeface="+mn-ea"/>
              <a:cs typeface="+mn-cs"/>
            </a:rPr>
            <a:t>円になっています。小中学校へのタブレット端末導入による備品購入費と付随したネットワーク工事が増加の要因となっています。人口１人当り前年度比</a:t>
          </a:r>
          <a:r>
            <a:rPr lang="en-US" altLang="ja-JP" sz="1100" b="0">
              <a:solidFill>
                <a:schemeClr val="dk1"/>
              </a:solidFill>
              <a:effectLst/>
              <a:latin typeface="+mn-lt"/>
              <a:ea typeface="+mn-ea"/>
              <a:cs typeface="+mn-cs"/>
            </a:rPr>
            <a:t>5,756</a:t>
          </a:r>
          <a:r>
            <a:rPr lang="ja-JP" altLang="ja-JP" sz="1100" b="0">
              <a:solidFill>
                <a:schemeClr val="dk1"/>
              </a:solidFill>
              <a:effectLst/>
              <a:latin typeface="+mn-lt"/>
              <a:ea typeface="+mn-ea"/>
              <a:cs typeface="+mn-cs"/>
            </a:rPr>
            <a:t>円微</a:t>
          </a:r>
          <a:r>
            <a:rPr lang="ja-JP" altLang="en-US" sz="1100" b="0">
              <a:solidFill>
                <a:schemeClr val="dk1"/>
              </a:solidFill>
              <a:effectLst/>
              <a:latin typeface="+mn-lt"/>
              <a:ea typeface="+mn-ea"/>
              <a:cs typeface="+mn-cs"/>
            </a:rPr>
            <a:t>増</a:t>
          </a:r>
          <a:r>
            <a:rPr lang="ja-JP" altLang="ja-JP" sz="1100" b="0">
              <a:solidFill>
                <a:schemeClr val="dk1"/>
              </a:solidFill>
              <a:effectLst/>
              <a:latin typeface="+mn-lt"/>
              <a:ea typeface="+mn-ea"/>
              <a:cs typeface="+mn-cs"/>
            </a:rPr>
            <a:t>しています。</a:t>
          </a:r>
          <a:endParaRPr lang="ja-JP" altLang="ja-JP" sz="1400">
            <a:effectLst/>
          </a:endParaRPr>
        </a:p>
        <a:p>
          <a:r>
            <a:rPr lang="ja-JP" altLang="ja-JP" sz="1100" b="0">
              <a:solidFill>
                <a:schemeClr val="dk1"/>
              </a:solidFill>
              <a:effectLst/>
              <a:latin typeface="+mn-lt"/>
              <a:ea typeface="+mn-ea"/>
              <a:cs typeface="+mn-cs"/>
            </a:rPr>
            <a:t>４番目は土木費で、</a:t>
          </a:r>
          <a:r>
            <a:rPr lang="en-US" altLang="ja-JP" sz="1100" b="0">
              <a:solidFill>
                <a:schemeClr val="dk1"/>
              </a:solidFill>
              <a:effectLst/>
              <a:latin typeface="+mn-lt"/>
              <a:ea typeface="+mn-ea"/>
              <a:cs typeface="+mn-cs"/>
            </a:rPr>
            <a:t>36,972</a:t>
          </a:r>
          <a:r>
            <a:rPr lang="ja-JP" altLang="ja-JP" sz="1100" b="0">
              <a:solidFill>
                <a:schemeClr val="dk1"/>
              </a:solidFill>
              <a:effectLst/>
              <a:latin typeface="+mn-lt"/>
              <a:ea typeface="+mn-ea"/>
              <a:cs typeface="+mn-cs"/>
            </a:rPr>
            <a:t>円になっています。前年度比で</a:t>
          </a:r>
          <a:r>
            <a:rPr lang="en-US" altLang="ja-JP" sz="1100" b="0">
              <a:solidFill>
                <a:schemeClr val="dk1"/>
              </a:solidFill>
              <a:effectLst/>
              <a:latin typeface="+mn-lt"/>
              <a:ea typeface="+mn-ea"/>
              <a:cs typeface="+mn-cs"/>
            </a:rPr>
            <a:t>9,945</a:t>
          </a:r>
          <a:r>
            <a:rPr lang="ja-JP" altLang="ja-JP" sz="1100" b="0">
              <a:solidFill>
                <a:schemeClr val="dk1"/>
              </a:solidFill>
              <a:effectLst/>
              <a:latin typeface="+mn-lt"/>
              <a:ea typeface="+mn-ea"/>
              <a:cs typeface="+mn-cs"/>
            </a:rPr>
            <a:t>円</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しています。穂積駅周辺の駅前対策事業での用地購入費、道路新設改良事業費、市営住宅の浄化槽の入替え工事等が増加の要因となっています。</a:t>
          </a:r>
          <a:endParaRPr lang="ja-JP" altLang="ja-JP" sz="1400">
            <a:effectLst/>
          </a:endParaRPr>
        </a:p>
        <a:p>
          <a:r>
            <a:rPr lang="ja-JP" altLang="ja-JP" sz="1100" b="0">
              <a:solidFill>
                <a:schemeClr val="dk1"/>
              </a:solidFill>
              <a:effectLst/>
              <a:latin typeface="+mn-lt"/>
              <a:ea typeface="+mn-ea"/>
              <a:cs typeface="+mn-cs"/>
            </a:rPr>
            <a:t>５番目は衛生費で、</a:t>
          </a:r>
          <a:r>
            <a:rPr lang="en-US" altLang="ja-JP" sz="1100" b="0">
              <a:solidFill>
                <a:schemeClr val="dk1"/>
              </a:solidFill>
              <a:effectLst/>
              <a:latin typeface="+mn-lt"/>
              <a:ea typeface="+mn-ea"/>
              <a:cs typeface="+mn-cs"/>
            </a:rPr>
            <a:t>25,997</a:t>
          </a:r>
          <a:r>
            <a:rPr lang="ja-JP" altLang="ja-JP" sz="1100" b="0">
              <a:solidFill>
                <a:schemeClr val="dk1"/>
              </a:solidFill>
              <a:effectLst/>
              <a:latin typeface="+mn-lt"/>
              <a:ea typeface="+mn-ea"/>
              <a:cs typeface="+mn-cs"/>
            </a:rPr>
            <a:t>円になっています。前年度比で</a:t>
          </a:r>
          <a:r>
            <a:rPr lang="en-US" altLang="ja-JP" sz="1100" b="0">
              <a:solidFill>
                <a:schemeClr val="dk1"/>
              </a:solidFill>
              <a:effectLst/>
              <a:latin typeface="+mn-lt"/>
              <a:ea typeface="+mn-ea"/>
              <a:cs typeface="+mn-cs"/>
            </a:rPr>
            <a:t>169</a:t>
          </a:r>
          <a:r>
            <a:rPr lang="ja-JP" altLang="ja-JP" sz="1100" b="0">
              <a:solidFill>
                <a:schemeClr val="dk1"/>
              </a:solidFill>
              <a:effectLst/>
              <a:latin typeface="+mn-lt"/>
              <a:ea typeface="+mn-ea"/>
              <a:cs typeface="+mn-cs"/>
            </a:rPr>
            <a:t>円増加していますが、増加要因は委託料の物件費となっています。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b="0">
              <a:solidFill>
                <a:schemeClr val="dk1"/>
              </a:solidFill>
              <a:effectLst/>
              <a:latin typeface="+mn-lt"/>
              <a:ea typeface="+mn-ea"/>
              <a:cs typeface="+mn-cs"/>
            </a:rPr>
            <a:t>    </a:t>
          </a:r>
          <a:r>
            <a:rPr lang="ja-JP" altLang="ja-JP" sz="1050" b="0">
              <a:solidFill>
                <a:schemeClr val="dk1"/>
              </a:solidFill>
              <a:effectLst/>
              <a:latin typeface="+mn-lt"/>
              <a:ea typeface="+mn-ea"/>
              <a:cs typeface="+mn-cs"/>
            </a:rPr>
            <a:t>標準財政規模に占める財政調整基金残高の割合は、</a:t>
          </a:r>
          <a:r>
            <a:rPr lang="en-US" altLang="ja-JP" sz="1050" b="0">
              <a:solidFill>
                <a:schemeClr val="dk1"/>
              </a:solidFill>
              <a:effectLst/>
              <a:latin typeface="+mn-lt"/>
              <a:ea typeface="+mn-ea"/>
              <a:cs typeface="+mn-cs"/>
            </a:rPr>
            <a:t>20%</a:t>
          </a:r>
          <a:r>
            <a:rPr lang="ja-JP" altLang="ja-JP" sz="1050" b="0">
              <a:solidFill>
                <a:schemeClr val="dk1"/>
              </a:solidFill>
              <a:effectLst/>
              <a:latin typeface="+mn-lt"/>
              <a:ea typeface="+mn-ea"/>
              <a:cs typeface="+mn-cs"/>
            </a:rPr>
            <a:t>台ですが、分子である財政調整基金残高の減少に</a:t>
          </a:r>
          <a:r>
            <a:rPr lang="ja-JP" altLang="en-US" sz="1050" b="0">
              <a:solidFill>
                <a:schemeClr val="dk1"/>
              </a:solidFill>
              <a:effectLst/>
              <a:latin typeface="+mn-lt"/>
              <a:ea typeface="+mn-ea"/>
              <a:cs typeface="+mn-cs"/>
            </a:rPr>
            <a:t>対</a:t>
          </a:r>
          <a:r>
            <a:rPr lang="ja-JP" altLang="ja-JP" sz="1050" b="0">
              <a:solidFill>
                <a:schemeClr val="dk1"/>
              </a:solidFill>
              <a:effectLst/>
              <a:latin typeface="+mn-lt"/>
              <a:ea typeface="+mn-ea"/>
              <a:cs typeface="+mn-cs"/>
            </a:rPr>
            <a:t>して、分母の標準財政規模は増加しているため</a:t>
          </a:r>
          <a:r>
            <a:rPr lang="en-US" altLang="ja-JP" sz="1050" b="0">
              <a:solidFill>
                <a:schemeClr val="dk1"/>
              </a:solidFill>
              <a:effectLst/>
              <a:latin typeface="+mn-lt"/>
              <a:ea typeface="+mn-ea"/>
              <a:cs typeface="+mn-cs"/>
            </a:rPr>
            <a:t>4.11</a:t>
          </a:r>
          <a:r>
            <a:rPr lang="ja-JP" altLang="ja-JP" sz="1050" b="0">
              <a:solidFill>
                <a:schemeClr val="dk1"/>
              </a:solidFill>
              <a:effectLst/>
              <a:latin typeface="+mn-lt"/>
              <a:ea typeface="+mn-ea"/>
              <a:cs typeface="+mn-cs"/>
            </a:rPr>
            <a:t>ポイント減少しています。実質収支額は、分子である実質収支、分母である標準財政規模がともに増加しましたが、比率は</a:t>
          </a:r>
          <a:r>
            <a:rPr lang="en-US" altLang="ja-JP" sz="1050" b="0">
              <a:solidFill>
                <a:schemeClr val="dk1"/>
              </a:solidFill>
              <a:effectLst/>
              <a:latin typeface="+mn-lt"/>
              <a:ea typeface="+mn-ea"/>
              <a:cs typeface="+mn-cs"/>
            </a:rPr>
            <a:t>0.56</a:t>
          </a:r>
          <a:r>
            <a:rPr lang="ja-JP" altLang="ja-JP" sz="1050" b="0">
              <a:solidFill>
                <a:schemeClr val="dk1"/>
              </a:solidFill>
              <a:effectLst/>
              <a:latin typeface="+mn-lt"/>
              <a:ea typeface="+mn-ea"/>
              <a:cs typeface="+mn-cs"/>
            </a:rPr>
            <a:t>ポイントの増加となりました。実質単年度収支は、新型コロナウイルス感染症対策のワクチン接種事業の繰越が主な要因として翌年度へ繰り越すべき財源が大幅に増加したため、</a:t>
          </a:r>
          <a:r>
            <a:rPr lang="en-US" altLang="ja-JP" sz="1050" b="0">
              <a:solidFill>
                <a:schemeClr val="dk1"/>
              </a:solidFill>
              <a:effectLst/>
              <a:latin typeface="+mn-lt"/>
              <a:ea typeface="+mn-ea"/>
              <a:cs typeface="+mn-cs"/>
            </a:rPr>
            <a:t>4.71</a:t>
          </a:r>
          <a:r>
            <a:rPr lang="ja-JP" altLang="ja-JP" sz="1050" b="0">
              <a:solidFill>
                <a:schemeClr val="dk1"/>
              </a:solidFill>
              <a:effectLst/>
              <a:latin typeface="+mn-lt"/>
              <a:ea typeface="+mn-ea"/>
              <a:cs typeface="+mn-cs"/>
            </a:rPr>
            <a:t>ポイント減少しています。今後も事務事業の見直し等を推進し、健全な行財政運営に努めてまいります。</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連結の実質赤字比率はありません。</a:t>
          </a:r>
          <a:endParaRPr lang="ja-JP" altLang="ja-JP" sz="1400">
            <a:effectLst/>
          </a:endParaRPr>
        </a:p>
        <a:p>
          <a:r>
            <a:rPr kumimoji="1" lang="ja-JP" altLang="ja-JP" sz="1100">
              <a:solidFill>
                <a:schemeClr val="dk1"/>
              </a:solidFill>
              <a:effectLst/>
              <a:latin typeface="+mn-lt"/>
              <a:ea typeface="+mn-ea"/>
              <a:cs typeface="+mn-cs"/>
            </a:rPr>
            <a:t>　全ての会計において実質収支は黒字となりました。分母である標準財政規模が増加していますが、国民健康保険は、実質収支額が増加したため、</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ポイント増加しました。後期高齢者医療事業特別会計も同様に</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ポイント増加しています。</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水道事業は、資金剰余額の減少により、</a:t>
          </a:r>
          <a:r>
            <a:rPr kumimoji="1" lang="en-US" altLang="ja-JP" sz="1100">
              <a:solidFill>
                <a:schemeClr val="dk1"/>
              </a:solidFill>
              <a:effectLst/>
              <a:latin typeface="+mn-lt"/>
              <a:ea typeface="+mn-ea"/>
              <a:cs typeface="+mn-cs"/>
            </a:rPr>
            <a:t>0.71</a:t>
          </a:r>
          <a:r>
            <a:rPr kumimoji="1" lang="ja-JP" altLang="ja-JP" sz="1100">
              <a:solidFill>
                <a:schemeClr val="dk1"/>
              </a:solidFill>
              <a:effectLst/>
              <a:latin typeface="+mn-lt"/>
              <a:ea typeface="+mn-ea"/>
              <a:cs typeface="+mn-cs"/>
            </a:rPr>
            <a:t>ポイント減少しています。</a:t>
          </a:r>
          <a:r>
            <a:rPr kumimoji="1" lang="ja-JP" altLang="en-US" sz="1100">
              <a:solidFill>
                <a:schemeClr val="dk1"/>
              </a:solidFill>
              <a:effectLst/>
              <a:latin typeface="+mn-lt"/>
              <a:ea typeface="+mn-ea"/>
              <a:cs typeface="+mn-cs"/>
            </a:rPr>
            <a:t>下水道事業については、資金剰余額の増加により、</a:t>
          </a:r>
          <a:r>
            <a:rPr kumimoji="1" lang="en-US" altLang="ja-JP" sz="1100">
              <a:solidFill>
                <a:schemeClr val="dk1"/>
              </a:solidFill>
              <a:effectLst/>
              <a:latin typeface="+mn-lt"/>
              <a:ea typeface="+mn-ea"/>
              <a:cs typeface="+mn-cs"/>
            </a:rPr>
            <a:t>0.08</a:t>
          </a:r>
          <a:r>
            <a:rPr kumimoji="1" lang="ja-JP" altLang="en-US" sz="1100">
              <a:solidFill>
                <a:schemeClr val="dk1"/>
              </a:solidFill>
              <a:effectLst/>
              <a:latin typeface="+mn-lt"/>
              <a:ea typeface="+mn-ea"/>
              <a:cs typeface="+mn-cs"/>
            </a:rPr>
            <a:t>ポイント増加しています。</a:t>
          </a:r>
          <a:endParaRPr lang="ja-JP" altLang="ja-JP" sz="1400">
            <a:effectLst/>
          </a:endParaRPr>
        </a:p>
        <a:p>
          <a:r>
            <a:rPr kumimoji="1" lang="ja-JP" altLang="ja-JP" sz="1100">
              <a:solidFill>
                <a:schemeClr val="dk1"/>
              </a:solidFill>
              <a:effectLst/>
              <a:latin typeface="+mn-lt"/>
              <a:ea typeface="+mn-ea"/>
              <a:cs typeface="+mn-cs"/>
            </a:rPr>
            <a:t>　今後も健全な行財政運営に努めてまいります。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4"/>
      <c r="DK3" s="184"/>
      <c r="DL3" s="184"/>
      <c r="DM3" s="184"/>
      <c r="DN3" s="184"/>
      <c r="DO3" s="184"/>
    </row>
    <row r="4" spans="1:119" ht="18.75" customHeight="1" x14ac:dyDescent="0.15">
      <c r="A4" s="185"/>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25861859</v>
      </c>
      <c r="BO4" s="462"/>
      <c r="BP4" s="462"/>
      <c r="BQ4" s="462"/>
      <c r="BR4" s="462"/>
      <c r="BS4" s="462"/>
      <c r="BT4" s="462"/>
      <c r="BU4" s="463"/>
      <c r="BV4" s="461">
        <v>18157270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6.6</v>
      </c>
      <c r="CU4" s="646"/>
      <c r="CV4" s="646"/>
      <c r="CW4" s="646"/>
      <c r="CX4" s="646"/>
      <c r="CY4" s="646"/>
      <c r="CZ4" s="646"/>
      <c r="DA4" s="647"/>
      <c r="DB4" s="645">
        <v>6</v>
      </c>
      <c r="DC4" s="646"/>
      <c r="DD4" s="646"/>
      <c r="DE4" s="646"/>
      <c r="DF4" s="646"/>
      <c r="DG4" s="646"/>
      <c r="DH4" s="646"/>
      <c r="DI4" s="647"/>
      <c r="DJ4" s="184"/>
      <c r="DK4" s="184"/>
      <c r="DL4" s="184"/>
      <c r="DM4" s="184"/>
      <c r="DN4" s="184"/>
      <c r="DO4" s="184"/>
    </row>
    <row r="5" spans="1:119" ht="18.75" customHeight="1" x14ac:dyDescent="0.15">
      <c r="A5" s="185"/>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24713259</v>
      </c>
      <c r="BO5" s="467"/>
      <c r="BP5" s="467"/>
      <c r="BQ5" s="467"/>
      <c r="BR5" s="467"/>
      <c r="BS5" s="467"/>
      <c r="BT5" s="467"/>
      <c r="BU5" s="468"/>
      <c r="BV5" s="466">
        <v>17460603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83.5</v>
      </c>
      <c r="CU5" s="437"/>
      <c r="CV5" s="437"/>
      <c r="CW5" s="437"/>
      <c r="CX5" s="437"/>
      <c r="CY5" s="437"/>
      <c r="CZ5" s="437"/>
      <c r="DA5" s="438"/>
      <c r="DB5" s="436">
        <v>86.2</v>
      </c>
      <c r="DC5" s="437"/>
      <c r="DD5" s="437"/>
      <c r="DE5" s="437"/>
      <c r="DF5" s="437"/>
      <c r="DG5" s="437"/>
      <c r="DH5" s="437"/>
      <c r="DI5" s="438"/>
      <c r="DJ5" s="184"/>
      <c r="DK5" s="184"/>
      <c r="DL5" s="184"/>
      <c r="DM5" s="184"/>
      <c r="DN5" s="184"/>
      <c r="DO5" s="184"/>
    </row>
    <row r="6" spans="1:119" ht="18.75" customHeight="1" x14ac:dyDescent="0.15">
      <c r="A6" s="185"/>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1148600</v>
      </c>
      <c r="BO6" s="467"/>
      <c r="BP6" s="467"/>
      <c r="BQ6" s="467"/>
      <c r="BR6" s="467"/>
      <c r="BS6" s="467"/>
      <c r="BT6" s="467"/>
      <c r="BU6" s="468"/>
      <c r="BV6" s="466">
        <v>696667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88.9</v>
      </c>
      <c r="CU6" s="620"/>
      <c r="CV6" s="620"/>
      <c r="CW6" s="620"/>
      <c r="CX6" s="620"/>
      <c r="CY6" s="620"/>
      <c r="CZ6" s="620"/>
      <c r="DA6" s="621"/>
      <c r="DB6" s="619">
        <v>91.4</v>
      </c>
      <c r="DC6" s="620"/>
      <c r="DD6" s="620"/>
      <c r="DE6" s="620"/>
      <c r="DF6" s="620"/>
      <c r="DG6" s="620"/>
      <c r="DH6" s="620"/>
      <c r="DI6" s="621"/>
      <c r="DJ6" s="184"/>
      <c r="DK6" s="184"/>
      <c r="DL6" s="184"/>
      <c r="DM6" s="184"/>
      <c r="DN6" s="184"/>
      <c r="DO6" s="184"/>
    </row>
    <row r="7" spans="1:119" ht="18.75" customHeight="1" x14ac:dyDescent="0.15">
      <c r="A7" s="185"/>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399270</v>
      </c>
      <c r="BO7" s="467"/>
      <c r="BP7" s="467"/>
      <c r="BQ7" s="467"/>
      <c r="BR7" s="467"/>
      <c r="BS7" s="467"/>
      <c r="BT7" s="467"/>
      <c r="BU7" s="468"/>
      <c r="BV7" s="466">
        <v>47326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11401481</v>
      </c>
      <c r="CU7" s="467"/>
      <c r="CV7" s="467"/>
      <c r="CW7" s="467"/>
      <c r="CX7" s="467"/>
      <c r="CY7" s="467"/>
      <c r="CZ7" s="467"/>
      <c r="DA7" s="468"/>
      <c r="DB7" s="466">
        <v>10806402</v>
      </c>
      <c r="DC7" s="467"/>
      <c r="DD7" s="467"/>
      <c r="DE7" s="467"/>
      <c r="DF7" s="467"/>
      <c r="DG7" s="467"/>
      <c r="DH7" s="467"/>
      <c r="DI7" s="468"/>
      <c r="DJ7" s="184"/>
      <c r="DK7" s="184"/>
      <c r="DL7" s="184"/>
      <c r="DM7" s="184"/>
      <c r="DN7" s="184"/>
      <c r="DO7" s="184"/>
    </row>
    <row r="8" spans="1:119" ht="18.75" customHeight="1" thickBot="1" x14ac:dyDescent="0.2">
      <c r="A8" s="185"/>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749330</v>
      </c>
      <c r="BO8" s="467"/>
      <c r="BP8" s="467"/>
      <c r="BQ8" s="467"/>
      <c r="BR8" s="467"/>
      <c r="BS8" s="467"/>
      <c r="BT8" s="467"/>
      <c r="BU8" s="468"/>
      <c r="BV8" s="466">
        <v>649341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0.79</v>
      </c>
      <c r="CU8" s="580"/>
      <c r="CV8" s="580"/>
      <c r="CW8" s="580"/>
      <c r="CX8" s="580"/>
      <c r="CY8" s="580"/>
      <c r="CZ8" s="580"/>
      <c r="DA8" s="581"/>
      <c r="DB8" s="579">
        <v>0.78</v>
      </c>
      <c r="DC8" s="580"/>
      <c r="DD8" s="580"/>
      <c r="DE8" s="580"/>
      <c r="DF8" s="580"/>
      <c r="DG8" s="580"/>
      <c r="DH8" s="580"/>
      <c r="DI8" s="581"/>
      <c r="DJ8" s="184"/>
      <c r="DK8" s="184"/>
      <c r="DL8" s="184"/>
      <c r="DM8" s="184"/>
      <c r="DN8" s="184"/>
      <c r="DO8" s="184"/>
    </row>
    <row r="9" spans="1:119" ht="18.75" customHeight="1" thickBot="1" x14ac:dyDescent="0.2">
      <c r="A9" s="185"/>
      <c r="B9" s="608" t="s">
        <v>111</v>
      </c>
      <c r="C9" s="609"/>
      <c r="D9" s="609"/>
      <c r="E9" s="609"/>
      <c r="F9" s="609"/>
      <c r="G9" s="609"/>
      <c r="H9" s="609"/>
      <c r="I9" s="609"/>
      <c r="J9" s="609"/>
      <c r="K9" s="529"/>
      <c r="L9" s="610" t="s">
        <v>112</v>
      </c>
      <c r="M9" s="611"/>
      <c r="N9" s="611"/>
      <c r="O9" s="611"/>
      <c r="P9" s="611"/>
      <c r="Q9" s="612"/>
      <c r="R9" s="613">
        <v>56388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99989</v>
      </c>
      <c r="BO9" s="467"/>
      <c r="BP9" s="467"/>
      <c r="BQ9" s="467"/>
      <c r="BR9" s="467"/>
      <c r="BS9" s="467"/>
      <c r="BT9" s="467"/>
      <c r="BU9" s="468"/>
      <c r="BV9" s="466">
        <v>-114132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7.2</v>
      </c>
      <c r="CU9" s="437"/>
      <c r="CV9" s="437"/>
      <c r="CW9" s="437"/>
      <c r="CX9" s="437"/>
      <c r="CY9" s="437"/>
      <c r="CZ9" s="437"/>
      <c r="DA9" s="438"/>
      <c r="DB9" s="436">
        <v>7.7</v>
      </c>
      <c r="DC9" s="437"/>
      <c r="DD9" s="437"/>
      <c r="DE9" s="437"/>
      <c r="DF9" s="437"/>
      <c r="DG9" s="437"/>
      <c r="DH9" s="437"/>
      <c r="DI9" s="438"/>
      <c r="DJ9" s="184"/>
      <c r="DK9" s="184"/>
      <c r="DL9" s="184"/>
      <c r="DM9" s="184"/>
      <c r="DN9" s="184"/>
      <c r="DO9" s="184"/>
    </row>
    <row r="10" spans="1:119" ht="18.75" customHeight="1" thickBot="1" x14ac:dyDescent="0.2">
      <c r="A10" s="185"/>
      <c r="B10" s="608"/>
      <c r="C10" s="609"/>
      <c r="D10" s="609"/>
      <c r="E10" s="609"/>
      <c r="F10" s="609"/>
      <c r="G10" s="609"/>
      <c r="H10" s="609"/>
      <c r="I10" s="609"/>
      <c r="J10" s="609"/>
      <c r="K10" s="529"/>
      <c r="L10" s="439" t="s">
        <v>118</v>
      </c>
      <c r="M10" s="440"/>
      <c r="N10" s="440"/>
      <c r="O10" s="440"/>
      <c r="P10" s="440"/>
      <c r="Q10" s="441"/>
      <c r="R10" s="442">
        <v>54354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2166</v>
      </c>
      <c r="BO10" s="467"/>
      <c r="BP10" s="467"/>
      <c r="BQ10" s="467"/>
      <c r="BR10" s="467"/>
      <c r="BS10" s="467"/>
      <c r="BT10" s="467"/>
      <c r="BU10" s="468"/>
      <c r="BV10" s="466">
        <v>415848</v>
      </c>
      <c r="BW10" s="467"/>
      <c r="BX10" s="467"/>
      <c r="BY10" s="467"/>
      <c r="BZ10" s="467"/>
      <c r="CA10" s="467"/>
      <c r="CB10" s="467"/>
      <c r="CC10" s="468"/>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4"/>
      <c r="DK11" s="184"/>
      <c r="DL11" s="184"/>
      <c r="DM11" s="184"/>
      <c r="DN11" s="184"/>
      <c r="DO11" s="184"/>
    </row>
    <row r="12" spans="1:119" ht="18.75" customHeight="1" x14ac:dyDescent="0.15">
      <c r="A12" s="185"/>
      <c r="B12" s="582" t="s">
        <v>129</v>
      </c>
      <c r="C12" s="583"/>
      <c r="D12" s="583"/>
      <c r="E12" s="583"/>
      <c r="F12" s="583"/>
      <c r="G12" s="583"/>
      <c r="H12" s="583"/>
      <c r="I12" s="583"/>
      <c r="J12" s="583"/>
      <c r="K12" s="584"/>
      <c r="L12" s="591" t="s">
        <v>130</v>
      </c>
      <c r="M12" s="592"/>
      <c r="N12" s="592"/>
      <c r="O12" s="592"/>
      <c r="P12" s="592"/>
      <c r="Q12" s="593"/>
      <c r="R12" s="594">
        <v>55325</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321515</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128</v>
      </c>
      <c r="DC12" s="580"/>
      <c r="DD12" s="580"/>
      <c r="DE12" s="580"/>
      <c r="DF12" s="580"/>
      <c r="DG12" s="580"/>
      <c r="DH12" s="580"/>
      <c r="DI12" s="581"/>
      <c r="DJ12" s="184"/>
      <c r="DK12" s="184"/>
      <c r="DL12" s="184"/>
      <c r="DM12" s="184"/>
      <c r="DN12" s="184"/>
      <c r="DO12" s="184"/>
    </row>
    <row r="13" spans="1:119" ht="18.75" customHeight="1" x14ac:dyDescent="0.15">
      <c r="A13" s="185"/>
      <c r="B13" s="585"/>
      <c r="C13" s="586"/>
      <c r="D13" s="586"/>
      <c r="E13" s="586"/>
      <c r="F13" s="586"/>
      <c r="G13" s="586"/>
      <c r="H13" s="586"/>
      <c r="I13" s="586"/>
      <c r="J13" s="586"/>
      <c r="K13" s="587"/>
      <c r="L13" s="195"/>
      <c r="M13" s="566" t="s">
        <v>137</v>
      </c>
      <c r="N13" s="567"/>
      <c r="O13" s="567"/>
      <c r="P13" s="567"/>
      <c r="Q13" s="568"/>
      <c r="R13" s="569">
        <v>52934</v>
      </c>
      <c r="S13" s="570"/>
      <c r="T13" s="570"/>
      <c r="U13" s="570"/>
      <c r="V13" s="571"/>
      <c r="W13" s="557" t="s">
        <v>138</v>
      </c>
      <c r="X13" s="479"/>
      <c r="Y13" s="479"/>
      <c r="Z13" s="479"/>
      <c r="AA13" s="479"/>
      <c r="AB13" s="480"/>
      <c r="AC13" s="442">
        <v>580</v>
      </c>
      <c r="AD13" s="443"/>
      <c r="AE13" s="443"/>
      <c r="AF13" s="443"/>
      <c r="AG13" s="444"/>
      <c r="AH13" s="442">
        <v>637</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-219360</v>
      </c>
      <c r="BO13" s="467"/>
      <c r="BP13" s="467"/>
      <c r="BQ13" s="467"/>
      <c r="BR13" s="467"/>
      <c r="BS13" s="467"/>
      <c r="BT13" s="467"/>
      <c r="BU13" s="468"/>
      <c r="BV13" s="466">
        <v>301716</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0.2</v>
      </c>
      <c r="CU13" s="437"/>
      <c r="CV13" s="437"/>
      <c r="CW13" s="437"/>
      <c r="CX13" s="437"/>
      <c r="CY13" s="437"/>
      <c r="CZ13" s="437"/>
      <c r="DA13" s="438"/>
      <c r="DB13" s="436">
        <v>0.6</v>
      </c>
      <c r="DC13" s="437"/>
      <c r="DD13" s="437"/>
      <c r="DE13" s="437"/>
      <c r="DF13" s="437"/>
      <c r="DG13" s="437"/>
      <c r="DH13" s="437"/>
      <c r="DI13" s="438"/>
      <c r="DJ13" s="184"/>
      <c r="DK13" s="184"/>
      <c r="DL13" s="184"/>
      <c r="DM13" s="184"/>
      <c r="DN13" s="184"/>
      <c r="DO13" s="184"/>
    </row>
    <row r="14" spans="1:119" ht="18.75" customHeight="1" thickBot="1" x14ac:dyDescent="0.2">
      <c r="A14" s="185"/>
      <c r="B14" s="585"/>
      <c r="C14" s="586"/>
      <c r="D14" s="586"/>
      <c r="E14" s="586"/>
      <c r="F14" s="586"/>
      <c r="G14" s="586"/>
      <c r="H14" s="586"/>
      <c r="I14" s="586"/>
      <c r="J14" s="586"/>
      <c r="K14" s="587"/>
      <c r="L14" s="559" t="s">
        <v>143</v>
      </c>
      <c r="M14" s="603"/>
      <c r="N14" s="603"/>
      <c r="O14" s="603"/>
      <c r="P14" s="603"/>
      <c r="Q14" s="604"/>
      <c r="R14" s="569">
        <v>55055</v>
      </c>
      <c r="S14" s="570"/>
      <c r="T14" s="570"/>
      <c r="U14" s="570"/>
      <c r="V14" s="571"/>
      <c r="W14" s="572"/>
      <c r="X14" s="482"/>
      <c r="Y14" s="482"/>
      <c r="Z14" s="482"/>
      <c r="AA14" s="482"/>
      <c r="AB14" s="483"/>
      <c r="AC14" s="562">
        <v>2.2000000000000002</v>
      </c>
      <c r="AD14" s="563"/>
      <c r="AE14" s="563"/>
      <c r="AF14" s="563"/>
      <c r="AG14" s="564"/>
      <c r="AH14" s="562">
        <v>2.6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145</v>
      </c>
      <c r="CU14" s="574"/>
      <c r="CV14" s="574"/>
      <c r="CW14" s="574"/>
      <c r="CX14" s="574"/>
      <c r="CY14" s="574"/>
      <c r="CZ14" s="574"/>
      <c r="DA14" s="575"/>
      <c r="DB14" s="573" t="s">
        <v>146</v>
      </c>
      <c r="DC14" s="574"/>
      <c r="DD14" s="574"/>
      <c r="DE14" s="574"/>
      <c r="DF14" s="574"/>
      <c r="DG14" s="574"/>
      <c r="DH14" s="574"/>
      <c r="DI14" s="575"/>
      <c r="DJ14" s="184"/>
      <c r="DK14" s="184"/>
      <c r="DL14" s="184"/>
      <c r="DM14" s="184"/>
      <c r="DN14" s="184"/>
      <c r="DO14" s="184"/>
    </row>
    <row r="15" spans="1:119" ht="18.75" customHeight="1" x14ac:dyDescent="0.15">
      <c r="A15" s="185"/>
      <c r="B15" s="585"/>
      <c r="C15" s="586"/>
      <c r="D15" s="586"/>
      <c r="E15" s="586"/>
      <c r="F15" s="586"/>
      <c r="G15" s="586"/>
      <c r="H15" s="586"/>
      <c r="I15" s="586"/>
      <c r="J15" s="586"/>
      <c r="K15" s="587"/>
      <c r="L15" s="195"/>
      <c r="M15" s="566" t="s">
        <v>147</v>
      </c>
      <c r="N15" s="567"/>
      <c r="O15" s="567"/>
      <c r="P15" s="567"/>
      <c r="Q15" s="568"/>
      <c r="R15" s="569">
        <v>52619</v>
      </c>
      <c r="S15" s="570"/>
      <c r="T15" s="570"/>
      <c r="U15" s="570"/>
      <c r="V15" s="571"/>
      <c r="W15" s="557" t="s">
        <v>148</v>
      </c>
      <c r="X15" s="479"/>
      <c r="Y15" s="479"/>
      <c r="Z15" s="479"/>
      <c r="AA15" s="479"/>
      <c r="AB15" s="480"/>
      <c r="AC15" s="442">
        <v>7992</v>
      </c>
      <c r="AD15" s="443"/>
      <c r="AE15" s="443"/>
      <c r="AF15" s="443"/>
      <c r="AG15" s="444"/>
      <c r="AH15" s="442">
        <v>7611</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6880092</v>
      </c>
      <c r="BO15" s="462"/>
      <c r="BP15" s="462"/>
      <c r="BQ15" s="462"/>
      <c r="BR15" s="462"/>
      <c r="BS15" s="462"/>
      <c r="BT15" s="462"/>
      <c r="BU15" s="463"/>
      <c r="BV15" s="461">
        <v>6567030</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31</v>
      </c>
      <c r="AD16" s="563"/>
      <c r="AE16" s="563"/>
      <c r="AF16" s="563"/>
      <c r="AG16" s="564"/>
      <c r="AH16" s="562">
        <v>31.2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8875287</v>
      </c>
      <c r="BO16" s="467"/>
      <c r="BP16" s="467"/>
      <c r="BQ16" s="467"/>
      <c r="BR16" s="467"/>
      <c r="BS16" s="467"/>
      <c r="BT16" s="467"/>
      <c r="BU16" s="468"/>
      <c r="BV16" s="466">
        <v>8368625</v>
      </c>
      <c r="BW16" s="467"/>
      <c r="BX16" s="467"/>
      <c r="BY16" s="467"/>
      <c r="BZ16" s="467"/>
      <c r="CA16" s="467"/>
      <c r="CB16" s="467"/>
      <c r="CC16" s="468"/>
      <c r="CD16" s="199"/>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4"/>
      <c r="DK16" s="184"/>
      <c r="DL16" s="184"/>
      <c r="DM16" s="184"/>
      <c r="DN16" s="184"/>
      <c r="DO16" s="184"/>
    </row>
    <row r="17" spans="1:119" ht="18.75" customHeight="1" thickBot="1" x14ac:dyDescent="0.2">
      <c r="A17" s="185"/>
      <c r="B17" s="588"/>
      <c r="C17" s="589"/>
      <c r="D17" s="589"/>
      <c r="E17" s="589"/>
      <c r="F17" s="589"/>
      <c r="G17" s="589"/>
      <c r="H17" s="589"/>
      <c r="I17" s="589"/>
      <c r="J17" s="589"/>
      <c r="K17" s="590"/>
      <c r="L17" s="200"/>
      <c r="M17" s="551" t="s">
        <v>154</v>
      </c>
      <c r="N17" s="552"/>
      <c r="O17" s="552"/>
      <c r="P17" s="552"/>
      <c r="Q17" s="553"/>
      <c r="R17" s="554" t="s">
        <v>155</v>
      </c>
      <c r="S17" s="555"/>
      <c r="T17" s="555"/>
      <c r="U17" s="555"/>
      <c r="V17" s="556"/>
      <c r="W17" s="557" t="s">
        <v>156</v>
      </c>
      <c r="X17" s="479"/>
      <c r="Y17" s="479"/>
      <c r="Z17" s="479"/>
      <c r="AA17" s="479"/>
      <c r="AB17" s="480"/>
      <c r="AC17" s="442">
        <v>17224</v>
      </c>
      <c r="AD17" s="443"/>
      <c r="AE17" s="443"/>
      <c r="AF17" s="443"/>
      <c r="AG17" s="444"/>
      <c r="AH17" s="442">
        <v>16153</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8719891</v>
      </c>
      <c r="BO17" s="467"/>
      <c r="BP17" s="467"/>
      <c r="BQ17" s="467"/>
      <c r="BR17" s="467"/>
      <c r="BS17" s="467"/>
      <c r="BT17" s="467"/>
      <c r="BU17" s="468"/>
      <c r="BV17" s="466">
        <v>8375331</v>
      </c>
      <c r="BW17" s="467"/>
      <c r="BX17" s="467"/>
      <c r="BY17" s="467"/>
      <c r="BZ17" s="467"/>
      <c r="CA17" s="467"/>
      <c r="CB17" s="467"/>
      <c r="CC17" s="468"/>
      <c r="CD17" s="199"/>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4"/>
      <c r="DK17" s="184"/>
      <c r="DL17" s="184"/>
      <c r="DM17" s="184"/>
      <c r="DN17" s="184"/>
      <c r="DO17" s="184"/>
    </row>
    <row r="18" spans="1:119" ht="18.75" customHeight="1" thickBot="1" x14ac:dyDescent="0.2">
      <c r="A18" s="185"/>
      <c r="B18" s="528" t="s">
        <v>158</v>
      </c>
      <c r="C18" s="529"/>
      <c r="D18" s="529"/>
      <c r="E18" s="530"/>
      <c r="F18" s="530"/>
      <c r="G18" s="530"/>
      <c r="H18" s="530"/>
      <c r="I18" s="530"/>
      <c r="J18" s="530"/>
      <c r="K18" s="530"/>
      <c r="L18" s="531">
        <v>28.19</v>
      </c>
      <c r="M18" s="531"/>
      <c r="N18" s="531"/>
      <c r="O18" s="531"/>
      <c r="P18" s="531"/>
      <c r="Q18" s="531"/>
      <c r="R18" s="532"/>
      <c r="S18" s="532"/>
      <c r="T18" s="532"/>
      <c r="U18" s="532"/>
      <c r="V18" s="533"/>
      <c r="W18" s="547"/>
      <c r="X18" s="548"/>
      <c r="Y18" s="548"/>
      <c r="Z18" s="548"/>
      <c r="AA18" s="548"/>
      <c r="AB18" s="558"/>
      <c r="AC18" s="430">
        <v>66.8</v>
      </c>
      <c r="AD18" s="431"/>
      <c r="AE18" s="431"/>
      <c r="AF18" s="431"/>
      <c r="AG18" s="534"/>
      <c r="AH18" s="430">
        <v>66.2</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9515111</v>
      </c>
      <c r="BO18" s="467"/>
      <c r="BP18" s="467"/>
      <c r="BQ18" s="467"/>
      <c r="BR18" s="467"/>
      <c r="BS18" s="467"/>
      <c r="BT18" s="467"/>
      <c r="BU18" s="468"/>
      <c r="BV18" s="466">
        <v>9539470</v>
      </c>
      <c r="BW18" s="467"/>
      <c r="BX18" s="467"/>
      <c r="BY18" s="467"/>
      <c r="BZ18" s="467"/>
      <c r="CA18" s="467"/>
      <c r="CB18" s="467"/>
      <c r="CC18" s="468"/>
      <c r="CD18" s="199"/>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4"/>
      <c r="DK18" s="184"/>
      <c r="DL18" s="184"/>
      <c r="DM18" s="184"/>
      <c r="DN18" s="184"/>
      <c r="DO18" s="184"/>
    </row>
    <row r="19" spans="1:119" ht="18.75" customHeight="1" thickBot="1" x14ac:dyDescent="0.2">
      <c r="A19" s="185"/>
      <c r="B19" s="528" t="s">
        <v>160</v>
      </c>
      <c r="C19" s="529"/>
      <c r="D19" s="529"/>
      <c r="E19" s="530"/>
      <c r="F19" s="530"/>
      <c r="G19" s="530"/>
      <c r="H19" s="530"/>
      <c r="I19" s="530"/>
      <c r="J19" s="530"/>
      <c r="K19" s="530"/>
      <c r="L19" s="536">
        <v>2000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13435618</v>
      </c>
      <c r="BO19" s="467"/>
      <c r="BP19" s="467"/>
      <c r="BQ19" s="467"/>
      <c r="BR19" s="467"/>
      <c r="BS19" s="467"/>
      <c r="BT19" s="467"/>
      <c r="BU19" s="468"/>
      <c r="BV19" s="466">
        <v>12361452</v>
      </c>
      <c r="BW19" s="467"/>
      <c r="BX19" s="467"/>
      <c r="BY19" s="467"/>
      <c r="BZ19" s="467"/>
      <c r="CA19" s="467"/>
      <c r="CB19" s="467"/>
      <c r="CC19" s="468"/>
      <c r="CD19" s="199"/>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4"/>
      <c r="DK19" s="184"/>
      <c r="DL19" s="184"/>
      <c r="DM19" s="184"/>
      <c r="DN19" s="184"/>
      <c r="DO19" s="184"/>
    </row>
    <row r="20" spans="1:119" ht="18.75" customHeight="1" thickBot="1" x14ac:dyDescent="0.2">
      <c r="A20" s="185"/>
      <c r="B20" s="528" t="s">
        <v>162</v>
      </c>
      <c r="C20" s="529"/>
      <c r="D20" s="529"/>
      <c r="E20" s="530"/>
      <c r="F20" s="530"/>
      <c r="G20" s="530"/>
      <c r="H20" s="530"/>
      <c r="I20" s="530"/>
      <c r="J20" s="530"/>
      <c r="K20" s="530"/>
      <c r="L20" s="536">
        <v>22502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9"/>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4"/>
      <c r="DK20" s="184"/>
      <c r="DL20" s="184"/>
      <c r="DM20" s="184"/>
      <c r="DN20" s="184"/>
      <c r="DO20" s="184"/>
    </row>
    <row r="21" spans="1:119" ht="18.75" customHeight="1" x14ac:dyDescent="0.15">
      <c r="A21" s="185"/>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9"/>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4"/>
      <c r="DK21" s="184"/>
      <c r="DL21" s="184"/>
      <c r="DM21" s="184"/>
      <c r="DN21" s="184"/>
      <c r="DO21" s="184"/>
    </row>
    <row r="22" spans="1:119" ht="18.75" customHeight="1" thickBot="1" x14ac:dyDescent="0.2">
      <c r="A22" s="185"/>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9"/>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4"/>
      <c r="DK22" s="184"/>
      <c r="DL22" s="184"/>
      <c r="DM22" s="184"/>
      <c r="DN22" s="184"/>
      <c r="DO22" s="184"/>
    </row>
    <row r="23" spans="1:119" ht="18.75" customHeight="1" x14ac:dyDescent="0.15">
      <c r="A23" s="185"/>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11772339</v>
      </c>
      <c r="BO23" s="467"/>
      <c r="BP23" s="467"/>
      <c r="BQ23" s="467"/>
      <c r="BR23" s="467"/>
      <c r="BS23" s="467"/>
      <c r="BT23" s="467"/>
      <c r="BU23" s="468"/>
      <c r="BV23" s="466">
        <v>11632441</v>
      </c>
      <c r="BW23" s="467"/>
      <c r="BX23" s="467"/>
      <c r="BY23" s="467"/>
      <c r="BZ23" s="467"/>
      <c r="CA23" s="467"/>
      <c r="CB23" s="467"/>
      <c r="CC23" s="468"/>
      <c r="CD23" s="199"/>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4"/>
      <c r="DK23" s="184"/>
      <c r="DL23" s="184"/>
      <c r="DM23" s="184"/>
      <c r="DN23" s="184"/>
      <c r="DO23" s="184"/>
    </row>
    <row r="24" spans="1:119" ht="18.75" customHeight="1" thickBot="1" x14ac:dyDescent="0.2">
      <c r="A24" s="185"/>
      <c r="B24" s="498"/>
      <c r="C24" s="499"/>
      <c r="D24" s="500"/>
      <c r="E24" s="439" t="s">
        <v>171</v>
      </c>
      <c r="F24" s="440"/>
      <c r="G24" s="440"/>
      <c r="H24" s="440"/>
      <c r="I24" s="440"/>
      <c r="J24" s="440"/>
      <c r="K24" s="441"/>
      <c r="L24" s="442">
        <v>1</v>
      </c>
      <c r="M24" s="443"/>
      <c r="N24" s="443"/>
      <c r="O24" s="443"/>
      <c r="P24" s="444"/>
      <c r="Q24" s="442">
        <v>8600</v>
      </c>
      <c r="R24" s="443"/>
      <c r="S24" s="443"/>
      <c r="T24" s="443"/>
      <c r="U24" s="443"/>
      <c r="V24" s="444"/>
      <c r="W24" s="508"/>
      <c r="X24" s="499"/>
      <c r="Y24" s="500"/>
      <c r="Z24" s="439" t="s">
        <v>172</v>
      </c>
      <c r="AA24" s="440"/>
      <c r="AB24" s="440"/>
      <c r="AC24" s="440"/>
      <c r="AD24" s="440"/>
      <c r="AE24" s="440"/>
      <c r="AF24" s="440"/>
      <c r="AG24" s="441"/>
      <c r="AH24" s="442">
        <v>311</v>
      </c>
      <c r="AI24" s="443"/>
      <c r="AJ24" s="443"/>
      <c r="AK24" s="443"/>
      <c r="AL24" s="444"/>
      <c r="AM24" s="442">
        <v>910608</v>
      </c>
      <c r="AN24" s="443"/>
      <c r="AO24" s="443"/>
      <c r="AP24" s="443"/>
      <c r="AQ24" s="443"/>
      <c r="AR24" s="444"/>
      <c r="AS24" s="442">
        <v>2928</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1779787</v>
      </c>
      <c r="BO24" s="467"/>
      <c r="BP24" s="467"/>
      <c r="BQ24" s="467"/>
      <c r="BR24" s="467"/>
      <c r="BS24" s="467"/>
      <c r="BT24" s="467"/>
      <c r="BU24" s="468"/>
      <c r="BV24" s="466">
        <v>974883</v>
      </c>
      <c r="BW24" s="467"/>
      <c r="BX24" s="467"/>
      <c r="BY24" s="467"/>
      <c r="BZ24" s="467"/>
      <c r="CA24" s="467"/>
      <c r="CB24" s="467"/>
      <c r="CC24" s="468"/>
      <c r="CD24" s="199"/>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4"/>
      <c r="DK24" s="184"/>
      <c r="DL24" s="184"/>
      <c r="DM24" s="184"/>
      <c r="DN24" s="184"/>
      <c r="DO24" s="184"/>
    </row>
    <row r="25" spans="1:119" s="184" customFormat="1" ht="18.75" customHeight="1" x14ac:dyDescent="0.15">
      <c r="A25" s="185"/>
      <c r="B25" s="498"/>
      <c r="C25" s="499"/>
      <c r="D25" s="500"/>
      <c r="E25" s="439" t="s">
        <v>174</v>
      </c>
      <c r="F25" s="440"/>
      <c r="G25" s="440"/>
      <c r="H25" s="440"/>
      <c r="I25" s="440"/>
      <c r="J25" s="440"/>
      <c r="K25" s="441"/>
      <c r="L25" s="442">
        <v>1</v>
      </c>
      <c r="M25" s="443"/>
      <c r="N25" s="443"/>
      <c r="O25" s="443"/>
      <c r="P25" s="444"/>
      <c r="Q25" s="442">
        <v>7200</v>
      </c>
      <c r="R25" s="443"/>
      <c r="S25" s="443"/>
      <c r="T25" s="443"/>
      <c r="U25" s="443"/>
      <c r="V25" s="444"/>
      <c r="W25" s="508"/>
      <c r="X25" s="499"/>
      <c r="Y25" s="500"/>
      <c r="Z25" s="439" t="s">
        <v>175</v>
      </c>
      <c r="AA25" s="440"/>
      <c r="AB25" s="440"/>
      <c r="AC25" s="440"/>
      <c r="AD25" s="440"/>
      <c r="AE25" s="440"/>
      <c r="AF25" s="440"/>
      <c r="AG25" s="441"/>
      <c r="AH25" s="442" t="s">
        <v>128</v>
      </c>
      <c r="AI25" s="443"/>
      <c r="AJ25" s="443"/>
      <c r="AK25" s="443"/>
      <c r="AL25" s="444"/>
      <c r="AM25" s="442" t="s">
        <v>136</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724197</v>
      </c>
      <c r="BO25" s="462"/>
      <c r="BP25" s="462"/>
      <c r="BQ25" s="462"/>
      <c r="BR25" s="462"/>
      <c r="BS25" s="462"/>
      <c r="BT25" s="462"/>
      <c r="BU25" s="463"/>
      <c r="BV25" s="461">
        <v>607542</v>
      </c>
      <c r="BW25" s="462"/>
      <c r="BX25" s="462"/>
      <c r="BY25" s="462"/>
      <c r="BZ25" s="462"/>
      <c r="CA25" s="462"/>
      <c r="CB25" s="462"/>
      <c r="CC25" s="463"/>
      <c r="CD25" s="199"/>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4" customFormat="1" ht="18.75" customHeight="1" x14ac:dyDescent="0.15">
      <c r="A26" s="185"/>
      <c r="B26" s="498"/>
      <c r="C26" s="499"/>
      <c r="D26" s="500"/>
      <c r="E26" s="439" t="s">
        <v>178</v>
      </c>
      <c r="F26" s="440"/>
      <c r="G26" s="440"/>
      <c r="H26" s="440"/>
      <c r="I26" s="440"/>
      <c r="J26" s="440"/>
      <c r="K26" s="441"/>
      <c r="L26" s="442">
        <v>1</v>
      </c>
      <c r="M26" s="443"/>
      <c r="N26" s="443"/>
      <c r="O26" s="443"/>
      <c r="P26" s="444"/>
      <c r="Q26" s="442">
        <v>6500</v>
      </c>
      <c r="R26" s="443"/>
      <c r="S26" s="443"/>
      <c r="T26" s="443"/>
      <c r="U26" s="443"/>
      <c r="V26" s="444"/>
      <c r="W26" s="508"/>
      <c r="X26" s="499"/>
      <c r="Y26" s="500"/>
      <c r="Z26" s="439" t="s">
        <v>179</v>
      </c>
      <c r="AA26" s="521"/>
      <c r="AB26" s="521"/>
      <c r="AC26" s="521"/>
      <c r="AD26" s="521"/>
      <c r="AE26" s="521"/>
      <c r="AF26" s="521"/>
      <c r="AG26" s="522"/>
      <c r="AH26" s="442">
        <v>12</v>
      </c>
      <c r="AI26" s="443"/>
      <c r="AJ26" s="443"/>
      <c r="AK26" s="443"/>
      <c r="AL26" s="444"/>
      <c r="AM26" s="442">
        <v>27636</v>
      </c>
      <c r="AN26" s="443"/>
      <c r="AO26" s="443"/>
      <c r="AP26" s="443"/>
      <c r="AQ26" s="443"/>
      <c r="AR26" s="444"/>
      <c r="AS26" s="442">
        <v>2303</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146</v>
      </c>
      <c r="BO26" s="467"/>
      <c r="BP26" s="467"/>
      <c r="BQ26" s="467"/>
      <c r="BR26" s="467"/>
      <c r="BS26" s="467"/>
      <c r="BT26" s="467"/>
      <c r="BU26" s="468"/>
      <c r="BV26" s="466" t="s">
        <v>146</v>
      </c>
      <c r="BW26" s="467"/>
      <c r="BX26" s="467"/>
      <c r="BY26" s="467"/>
      <c r="BZ26" s="467"/>
      <c r="CA26" s="467"/>
      <c r="CB26" s="467"/>
      <c r="CC26" s="468"/>
      <c r="CD26" s="199"/>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5"/>
      <c r="B27" s="498"/>
      <c r="C27" s="499"/>
      <c r="D27" s="500"/>
      <c r="E27" s="439" t="s">
        <v>181</v>
      </c>
      <c r="F27" s="440"/>
      <c r="G27" s="440"/>
      <c r="H27" s="440"/>
      <c r="I27" s="440"/>
      <c r="J27" s="440"/>
      <c r="K27" s="441"/>
      <c r="L27" s="442">
        <v>1</v>
      </c>
      <c r="M27" s="443"/>
      <c r="N27" s="443"/>
      <c r="O27" s="443"/>
      <c r="P27" s="444"/>
      <c r="Q27" s="442">
        <v>3850</v>
      </c>
      <c r="R27" s="443"/>
      <c r="S27" s="443"/>
      <c r="T27" s="443"/>
      <c r="U27" s="443"/>
      <c r="V27" s="444"/>
      <c r="W27" s="508"/>
      <c r="X27" s="499"/>
      <c r="Y27" s="500"/>
      <c r="Z27" s="439" t="s">
        <v>182</v>
      </c>
      <c r="AA27" s="440"/>
      <c r="AB27" s="440"/>
      <c r="AC27" s="440"/>
      <c r="AD27" s="440"/>
      <c r="AE27" s="440"/>
      <c r="AF27" s="440"/>
      <c r="AG27" s="441"/>
      <c r="AH27" s="442">
        <v>12</v>
      </c>
      <c r="AI27" s="443"/>
      <c r="AJ27" s="443"/>
      <c r="AK27" s="443"/>
      <c r="AL27" s="444"/>
      <c r="AM27" s="442">
        <v>31488</v>
      </c>
      <c r="AN27" s="443"/>
      <c r="AO27" s="443"/>
      <c r="AP27" s="443"/>
      <c r="AQ27" s="443"/>
      <c r="AR27" s="444"/>
      <c r="AS27" s="442">
        <v>2624</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189445</v>
      </c>
      <c r="BO27" s="470"/>
      <c r="BP27" s="470"/>
      <c r="BQ27" s="470"/>
      <c r="BR27" s="470"/>
      <c r="BS27" s="470"/>
      <c r="BT27" s="470"/>
      <c r="BU27" s="471"/>
      <c r="BV27" s="469">
        <v>189426</v>
      </c>
      <c r="BW27" s="470"/>
      <c r="BX27" s="470"/>
      <c r="BY27" s="470"/>
      <c r="BZ27" s="470"/>
      <c r="CA27" s="470"/>
      <c r="CB27" s="470"/>
      <c r="CC27" s="471"/>
      <c r="CD27" s="201"/>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4"/>
      <c r="DK27" s="184"/>
      <c r="DL27" s="184"/>
      <c r="DM27" s="184"/>
      <c r="DN27" s="184"/>
      <c r="DO27" s="184"/>
    </row>
    <row r="28" spans="1:119" ht="18.75" customHeight="1" x14ac:dyDescent="0.15">
      <c r="A28" s="185"/>
      <c r="B28" s="498"/>
      <c r="C28" s="499"/>
      <c r="D28" s="500"/>
      <c r="E28" s="439" t="s">
        <v>184</v>
      </c>
      <c r="F28" s="440"/>
      <c r="G28" s="440"/>
      <c r="H28" s="440"/>
      <c r="I28" s="440"/>
      <c r="J28" s="440"/>
      <c r="K28" s="441"/>
      <c r="L28" s="442">
        <v>1</v>
      </c>
      <c r="M28" s="443"/>
      <c r="N28" s="443"/>
      <c r="O28" s="443"/>
      <c r="P28" s="444"/>
      <c r="Q28" s="442">
        <v>3300</v>
      </c>
      <c r="R28" s="443"/>
      <c r="S28" s="443"/>
      <c r="T28" s="443"/>
      <c r="U28" s="443"/>
      <c r="V28" s="444"/>
      <c r="W28" s="508"/>
      <c r="X28" s="499"/>
      <c r="Y28" s="500"/>
      <c r="Z28" s="439" t="s">
        <v>185</v>
      </c>
      <c r="AA28" s="440"/>
      <c r="AB28" s="440"/>
      <c r="AC28" s="440"/>
      <c r="AD28" s="440"/>
      <c r="AE28" s="440"/>
      <c r="AF28" s="440"/>
      <c r="AG28" s="441"/>
      <c r="AH28" s="442" t="s">
        <v>146</v>
      </c>
      <c r="AI28" s="443"/>
      <c r="AJ28" s="443"/>
      <c r="AK28" s="443"/>
      <c r="AL28" s="444"/>
      <c r="AM28" s="442" t="s">
        <v>146</v>
      </c>
      <c r="AN28" s="443"/>
      <c r="AO28" s="443"/>
      <c r="AP28" s="443"/>
      <c r="AQ28" s="443"/>
      <c r="AR28" s="444"/>
      <c r="AS28" s="442" t="s">
        <v>176</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2379991</v>
      </c>
      <c r="BO28" s="462"/>
      <c r="BP28" s="462"/>
      <c r="BQ28" s="462"/>
      <c r="BR28" s="462"/>
      <c r="BS28" s="462"/>
      <c r="BT28" s="462"/>
      <c r="BU28" s="463"/>
      <c r="BV28" s="461">
        <v>2699340</v>
      </c>
      <c r="BW28" s="462"/>
      <c r="BX28" s="462"/>
      <c r="BY28" s="462"/>
      <c r="BZ28" s="462"/>
      <c r="CA28" s="462"/>
      <c r="CB28" s="462"/>
      <c r="CC28" s="463"/>
      <c r="CD28" s="199"/>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4"/>
      <c r="DK28" s="184"/>
      <c r="DL28" s="184"/>
      <c r="DM28" s="184"/>
      <c r="DN28" s="184"/>
      <c r="DO28" s="184"/>
    </row>
    <row r="29" spans="1:119" ht="18.75" customHeight="1" x14ac:dyDescent="0.15">
      <c r="A29" s="185"/>
      <c r="B29" s="498"/>
      <c r="C29" s="499"/>
      <c r="D29" s="500"/>
      <c r="E29" s="439" t="s">
        <v>187</v>
      </c>
      <c r="F29" s="440"/>
      <c r="G29" s="440"/>
      <c r="H29" s="440"/>
      <c r="I29" s="440"/>
      <c r="J29" s="440"/>
      <c r="K29" s="441"/>
      <c r="L29" s="442">
        <v>16</v>
      </c>
      <c r="M29" s="443"/>
      <c r="N29" s="443"/>
      <c r="O29" s="443"/>
      <c r="P29" s="444"/>
      <c r="Q29" s="442">
        <v>3080</v>
      </c>
      <c r="R29" s="443"/>
      <c r="S29" s="443"/>
      <c r="T29" s="443"/>
      <c r="U29" s="443"/>
      <c r="V29" s="444"/>
      <c r="W29" s="509"/>
      <c r="X29" s="510"/>
      <c r="Y29" s="511"/>
      <c r="Z29" s="439" t="s">
        <v>188</v>
      </c>
      <c r="AA29" s="440"/>
      <c r="AB29" s="440"/>
      <c r="AC29" s="440"/>
      <c r="AD29" s="440"/>
      <c r="AE29" s="440"/>
      <c r="AF29" s="440"/>
      <c r="AG29" s="441"/>
      <c r="AH29" s="442">
        <v>323</v>
      </c>
      <c r="AI29" s="443"/>
      <c r="AJ29" s="443"/>
      <c r="AK29" s="443"/>
      <c r="AL29" s="444"/>
      <c r="AM29" s="442">
        <v>942096</v>
      </c>
      <c r="AN29" s="443"/>
      <c r="AO29" s="443"/>
      <c r="AP29" s="443"/>
      <c r="AQ29" s="443"/>
      <c r="AR29" s="444"/>
      <c r="AS29" s="442">
        <v>2917</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1208088</v>
      </c>
      <c r="BO29" s="467"/>
      <c r="BP29" s="467"/>
      <c r="BQ29" s="467"/>
      <c r="BR29" s="467"/>
      <c r="BS29" s="467"/>
      <c r="BT29" s="467"/>
      <c r="BU29" s="468"/>
      <c r="BV29" s="466">
        <v>1207888</v>
      </c>
      <c r="BW29" s="467"/>
      <c r="BX29" s="467"/>
      <c r="BY29" s="467"/>
      <c r="BZ29" s="467"/>
      <c r="CA29" s="467"/>
      <c r="CB29" s="467"/>
      <c r="CC29" s="468"/>
      <c r="CD29" s="201"/>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4"/>
      <c r="DK29" s="184"/>
      <c r="DL29" s="184"/>
      <c r="DM29" s="184"/>
      <c r="DN29" s="184"/>
      <c r="DO29" s="184"/>
    </row>
    <row r="30" spans="1:119" ht="18.75" customHeight="1" thickBot="1" x14ac:dyDescent="0.2">
      <c r="A30" s="185"/>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95.6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7149407</v>
      </c>
      <c r="BO30" s="470"/>
      <c r="BP30" s="470"/>
      <c r="BQ30" s="470"/>
      <c r="BR30" s="470"/>
      <c r="BS30" s="470"/>
      <c r="BT30" s="470"/>
      <c r="BU30" s="471"/>
      <c r="BV30" s="469">
        <v>6842524</v>
      </c>
      <c r="BW30" s="470"/>
      <c r="BX30" s="470"/>
      <c r="BY30" s="470"/>
      <c r="BZ30" s="470"/>
      <c r="CA30" s="470"/>
      <c r="CB30" s="470"/>
      <c r="CC30" s="47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9" t="s">
        <v>197</v>
      </c>
      <c r="D33" s="429"/>
      <c r="E33" s="428" t="s">
        <v>198</v>
      </c>
      <c r="F33" s="428"/>
      <c r="G33" s="428"/>
      <c r="H33" s="428"/>
      <c r="I33" s="428"/>
      <c r="J33" s="428"/>
      <c r="K33" s="428"/>
      <c r="L33" s="428"/>
      <c r="M33" s="428"/>
      <c r="N33" s="428"/>
      <c r="O33" s="428"/>
      <c r="P33" s="428"/>
      <c r="Q33" s="428"/>
      <c r="R33" s="428"/>
      <c r="S33" s="428"/>
      <c r="T33" s="214"/>
      <c r="U33" s="429" t="s">
        <v>199</v>
      </c>
      <c r="V33" s="429"/>
      <c r="W33" s="428" t="s">
        <v>200</v>
      </c>
      <c r="X33" s="428"/>
      <c r="Y33" s="428"/>
      <c r="Z33" s="428"/>
      <c r="AA33" s="428"/>
      <c r="AB33" s="428"/>
      <c r="AC33" s="428"/>
      <c r="AD33" s="428"/>
      <c r="AE33" s="428"/>
      <c r="AF33" s="428"/>
      <c r="AG33" s="428"/>
      <c r="AH33" s="428"/>
      <c r="AI33" s="428"/>
      <c r="AJ33" s="428"/>
      <c r="AK33" s="428"/>
      <c r="AL33" s="214"/>
      <c r="AM33" s="429" t="s">
        <v>197</v>
      </c>
      <c r="AN33" s="429"/>
      <c r="AO33" s="428" t="s">
        <v>198</v>
      </c>
      <c r="AP33" s="428"/>
      <c r="AQ33" s="428"/>
      <c r="AR33" s="428"/>
      <c r="AS33" s="428"/>
      <c r="AT33" s="428"/>
      <c r="AU33" s="428"/>
      <c r="AV33" s="428"/>
      <c r="AW33" s="428"/>
      <c r="AX33" s="428"/>
      <c r="AY33" s="428"/>
      <c r="AZ33" s="428"/>
      <c r="BA33" s="428"/>
      <c r="BB33" s="428"/>
      <c r="BC33" s="428"/>
      <c r="BD33" s="215"/>
      <c r="BE33" s="428" t="s">
        <v>201</v>
      </c>
      <c r="BF33" s="428"/>
      <c r="BG33" s="428" t="s">
        <v>202</v>
      </c>
      <c r="BH33" s="428"/>
      <c r="BI33" s="428"/>
      <c r="BJ33" s="428"/>
      <c r="BK33" s="428"/>
      <c r="BL33" s="428"/>
      <c r="BM33" s="428"/>
      <c r="BN33" s="428"/>
      <c r="BO33" s="428"/>
      <c r="BP33" s="428"/>
      <c r="BQ33" s="428"/>
      <c r="BR33" s="428"/>
      <c r="BS33" s="428"/>
      <c r="BT33" s="428"/>
      <c r="BU33" s="428"/>
      <c r="BV33" s="215"/>
      <c r="BW33" s="429" t="s">
        <v>201</v>
      </c>
      <c r="BX33" s="429"/>
      <c r="BY33" s="428" t="s">
        <v>203</v>
      </c>
      <c r="BZ33" s="428"/>
      <c r="CA33" s="428"/>
      <c r="CB33" s="428"/>
      <c r="CC33" s="428"/>
      <c r="CD33" s="428"/>
      <c r="CE33" s="428"/>
      <c r="CF33" s="428"/>
      <c r="CG33" s="428"/>
      <c r="CH33" s="428"/>
      <c r="CI33" s="428"/>
      <c r="CJ33" s="428"/>
      <c r="CK33" s="428"/>
      <c r="CL33" s="428"/>
      <c r="CM33" s="428"/>
      <c r="CN33" s="214"/>
      <c r="CO33" s="429" t="s">
        <v>204</v>
      </c>
      <c r="CP33" s="429"/>
      <c r="CQ33" s="428" t="s">
        <v>205</v>
      </c>
      <c r="CR33" s="428"/>
      <c r="CS33" s="428"/>
      <c r="CT33" s="428"/>
      <c r="CU33" s="428"/>
      <c r="CV33" s="428"/>
      <c r="CW33" s="428"/>
      <c r="CX33" s="428"/>
      <c r="CY33" s="428"/>
      <c r="CZ33" s="428"/>
      <c r="DA33" s="428"/>
      <c r="DB33" s="428"/>
      <c r="DC33" s="428"/>
      <c r="DD33" s="428"/>
      <c r="DE33" s="428"/>
      <c r="DF33" s="214"/>
      <c r="DG33" s="427" t="s">
        <v>206</v>
      </c>
      <c r="DH33" s="427"/>
      <c r="DI33" s="216"/>
      <c r="DJ33" s="184"/>
      <c r="DK33" s="184"/>
      <c r="DL33" s="184"/>
      <c r="DM33" s="184"/>
      <c r="DN33" s="184"/>
      <c r="DO33" s="184"/>
    </row>
    <row r="34" spans="1:119" ht="32.25" customHeight="1" x14ac:dyDescent="0.15">
      <c r="A34" s="185"/>
      <c r="B34" s="211"/>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2"/>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2"/>
      <c r="AM34" s="425">
        <f>IF(AO34="","",MAX(C34:D43,U34:V43)+1)</f>
        <v>4</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2"/>
      <c r="BE34" s="425">
        <f>IF(BG34="","",MAX(C34:D43,U34:V43,AM34:AN43)+1)</f>
        <v>6</v>
      </c>
      <c r="BF34" s="425"/>
      <c r="BG34" s="424" t="str">
        <f>IF('各会計、関係団体の財政状況及び健全化判断比率'!B32="","",'各会計、関係団体の財政状況及び健全化判断比率'!B32)</f>
        <v>農業集落排水事業特別会計</v>
      </c>
      <c r="BH34" s="424"/>
      <c r="BI34" s="424"/>
      <c r="BJ34" s="424"/>
      <c r="BK34" s="424"/>
      <c r="BL34" s="424"/>
      <c r="BM34" s="424"/>
      <c r="BN34" s="424"/>
      <c r="BO34" s="424"/>
      <c r="BP34" s="424"/>
      <c r="BQ34" s="424"/>
      <c r="BR34" s="424"/>
      <c r="BS34" s="424"/>
      <c r="BT34" s="424"/>
      <c r="BU34" s="424"/>
      <c r="BV34" s="212"/>
      <c r="BW34" s="425">
        <f>IF(BY34="","",MAX(C34:D43,U34:V43,AM34:AN43,BE34:BF43)+1)</f>
        <v>7</v>
      </c>
      <c r="BX34" s="425"/>
      <c r="BY34" s="424" t="str">
        <f>IF('各会計、関係団体の財政状況及び健全化判断比率'!B68="","",'各会計、関係団体の財政状況及び健全化判断比率'!B68)</f>
        <v>もとす広域連合（一般会計）</v>
      </c>
      <c r="BZ34" s="424"/>
      <c r="CA34" s="424"/>
      <c r="CB34" s="424"/>
      <c r="CC34" s="424"/>
      <c r="CD34" s="424"/>
      <c r="CE34" s="424"/>
      <c r="CF34" s="424"/>
      <c r="CG34" s="424"/>
      <c r="CH34" s="424"/>
      <c r="CI34" s="424"/>
      <c r="CJ34" s="424"/>
      <c r="CK34" s="424"/>
      <c r="CL34" s="424"/>
      <c r="CM34" s="424"/>
      <c r="CN34" s="212"/>
      <c r="CO34" s="425">
        <f>IF(CQ34="","",MAX(C34:D43,U34:V43,AM34:AN43,BE34:BF43,BW34:BX43)+1)</f>
        <v>16</v>
      </c>
      <c r="CP34" s="425"/>
      <c r="CQ34" s="424" t="str">
        <f>IF('各会計、関係団体の財政状況及び健全化判断比率'!BS7="","",'各会計、関係団体の財政状況及び健全化判断比率'!BS7)</f>
        <v>瑞穂市土地開発公社</v>
      </c>
      <c r="CR34" s="424"/>
      <c r="CS34" s="424"/>
      <c r="CT34" s="424"/>
      <c r="CU34" s="424"/>
      <c r="CV34" s="424"/>
      <c r="CW34" s="424"/>
      <c r="CX34" s="424"/>
      <c r="CY34" s="424"/>
      <c r="CZ34" s="424"/>
      <c r="DA34" s="424"/>
      <c r="DB34" s="424"/>
      <c r="DC34" s="424"/>
      <c r="DD34" s="424"/>
      <c r="DE34" s="424"/>
      <c r="DF34" s="209"/>
      <c r="DG34" s="426" t="str">
        <f>IF('各会計、関係団体の財政状況及び健全化判断比率'!BR7="","",'各会計、関係団体の財政状況及び健全化判断比率'!BR7)</f>
        <v>〇</v>
      </c>
      <c r="DH34" s="426"/>
      <c r="DI34" s="216"/>
      <c r="DJ34" s="184"/>
      <c r="DK34" s="184"/>
      <c r="DL34" s="184"/>
      <c r="DM34" s="184"/>
      <c r="DN34" s="184"/>
      <c r="DO34" s="184"/>
    </row>
    <row r="35" spans="1:119" ht="32.25" customHeight="1" x14ac:dyDescent="0.15">
      <c r="A35" s="185"/>
      <c r="B35" s="211"/>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2"/>
      <c r="U35" s="425">
        <f>IF(W35="","",U34+1)</f>
        <v>3</v>
      </c>
      <c r="V35" s="425"/>
      <c r="W35" s="424" t="str">
        <f>IF('各会計、関係団体の財政状況及び健全化判断比率'!B29="","",'各会計、関係団体の財政状況及び健全化判断比率'!B29)</f>
        <v>後期高齢者医療事業特別会計</v>
      </c>
      <c r="X35" s="424"/>
      <c r="Y35" s="424"/>
      <c r="Z35" s="424"/>
      <c r="AA35" s="424"/>
      <c r="AB35" s="424"/>
      <c r="AC35" s="424"/>
      <c r="AD35" s="424"/>
      <c r="AE35" s="424"/>
      <c r="AF35" s="424"/>
      <c r="AG35" s="424"/>
      <c r="AH35" s="424"/>
      <c r="AI35" s="424"/>
      <c r="AJ35" s="424"/>
      <c r="AK35" s="424"/>
      <c r="AL35" s="212"/>
      <c r="AM35" s="425">
        <f t="shared" ref="AM35:AM43" si="0">IF(AO35="","",AM34+1)</f>
        <v>5</v>
      </c>
      <c r="AN35" s="425"/>
      <c r="AO35" s="424" t="str">
        <f>IF('各会計、関係団体の財政状況及び健全化判断比率'!B31="","",'各会計、関係団体の財政状況及び健全化判断比率'!B31)</f>
        <v>下水道事業会計</v>
      </c>
      <c r="AP35" s="424"/>
      <c r="AQ35" s="424"/>
      <c r="AR35" s="424"/>
      <c r="AS35" s="424"/>
      <c r="AT35" s="424"/>
      <c r="AU35" s="424"/>
      <c r="AV35" s="424"/>
      <c r="AW35" s="424"/>
      <c r="AX35" s="424"/>
      <c r="AY35" s="424"/>
      <c r="AZ35" s="424"/>
      <c r="BA35" s="424"/>
      <c r="BB35" s="424"/>
      <c r="BC35" s="424"/>
      <c r="BD35" s="212"/>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2"/>
      <c r="BW35" s="425">
        <f t="shared" ref="BW35:BW43" si="2">IF(BY35="","",BW34+1)</f>
        <v>8</v>
      </c>
      <c r="BX35" s="425"/>
      <c r="BY35" s="424" t="str">
        <f>IF('各会計、関係団体の財政状況及び健全化判断比率'!B69="","",'各会計、関係団体の財政状況及び健全化判断比率'!B69)</f>
        <v>もとす広域連合（介護保険特別会計）</v>
      </c>
      <c r="BZ35" s="424"/>
      <c r="CA35" s="424"/>
      <c r="CB35" s="424"/>
      <c r="CC35" s="424"/>
      <c r="CD35" s="424"/>
      <c r="CE35" s="424"/>
      <c r="CF35" s="424"/>
      <c r="CG35" s="424"/>
      <c r="CH35" s="424"/>
      <c r="CI35" s="424"/>
      <c r="CJ35" s="424"/>
      <c r="CK35" s="424"/>
      <c r="CL35" s="424"/>
      <c r="CM35" s="424"/>
      <c r="CN35" s="212"/>
      <c r="CO35" s="425">
        <f t="shared" ref="CO35:CO43" si="3">IF(CQ35="","",CO34+1)</f>
        <v>17</v>
      </c>
      <c r="CP35" s="425"/>
      <c r="CQ35" s="424" t="str">
        <f>IF('各会計、関係団体の財政状況及び健全化判断比率'!BS8="","",'各会計、関係団体の財政状況及び健全化判断比率'!BS8)</f>
        <v>樽見鉄道㈱</v>
      </c>
      <c r="CR35" s="424"/>
      <c r="CS35" s="424"/>
      <c r="CT35" s="424"/>
      <c r="CU35" s="424"/>
      <c r="CV35" s="424"/>
      <c r="CW35" s="424"/>
      <c r="CX35" s="424"/>
      <c r="CY35" s="424"/>
      <c r="CZ35" s="424"/>
      <c r="DA35" s="424"/>
      <c r="DB35" s="424"/>
      <c r="DC35" s="424"/>
      <c r="DD35" s="424"/>
      <c r="DE35" s="424"/>
      <c r="DF35" s="209"/>
      <c r="DG35" s="426" t="str">
        <f>IF('各会計、関係団体の財政状況及び健全化判断比率'!BR8="","",'各会計、関係団体の財政状況及び健全化判断比率'!BR8)</f>
        <v/>
      </c>
      <c r="DH35" s="426"/>
      <c r="DI35" s="216"/>
      <c r="DJ35" s="184"/>
      <c r="DK35" s="184"/>
      <c r="DL35" s="184"/>
      <c r="DM35" s="184"/>
      <c r="DN35" s="184"/>
      <c r="DO35" s="184"/>
    </row>
    <row r="36" spans="1:119" ht="32.25" customHeight="1" x14ac:dyDescent="0.15">
      <c r="A36" s="185"/>
      <c r="B36" s="211"/>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2"/>
      <c r="U36" s="425" t="str">
        <f t="shared" ref="U36:U43" si="4">IF(W36="","",U35+1)</f>
        <v/>
      </c>
      <c r="V36" s="425"/>
      <c r="W36" s="424"/>
      <c r="X36" s="424"/>
      <c r="Y36" s="424"/>
      <c r="Z36" s="424"/>
      <c r="AA36" s="424"/>
      <c r="AB36" s="424"/>
      <c r="AC36" s="424"/>
      <c r="AD36" s="424"/>
      <c r="AE36" s="424"/>
      <c r="AF36" s="424"/>
      <c r="AG36" s="424"/>
      <c r="AH36" s="424"/>
      <c r="AI36" s="424"/>
      <c r="AJ36" s="424"/>
      <c r="AK36" s="424"/>
      <c r="AL36" s="212"/>
      <c r="AM36" s="425" t="str">
        <f t="shared" si="0"/>
        <v/>
      </c>
      <c r="AN36" s="425"/>
      <c r="AO36" s="424"/>
      <c r="AP36" s="424"/>
      <c r="AQ36" s="424"/>
      <c r="AR36" s="424"/>
      <c r="AS36" s="424"/>
      <c r="AT36" s="424"/>
      <c r="AU36" s="424"/>
      <c r="AV36" s="424"/>
      <c r="AW36" s="424"/>
      <c r="AX36" s="424"/>
      <c r="AY36" s="424"/>
      <c r="AZ36" s="424"/>
      <c r="BA36" s="424"/>
      <c r="BB36" s="424"/>
      <c r="BC36" s="424"/>
      <c r="BD36" s="212"/>
      <c r="BE36" s="425" t="str">
        <f t="shared" si="1"/>
        <v/>
      </c>
      <c r="BF36" s="425"/>
      <c r="BG36" s="424"/>
      <c r="BH36" s="424"/>
      <c r="BI36" s="424"/>
      <c r="BJ36" s="424"/>
      <c r="BK36" s="424"/>
      <c r="BL36" s="424"/>
      <c r="BM36" s="424"/>
      <c r="BN36" s="424"/>
      <c r="BO36" s="424"/>
      <c r="BP36" s="424"/>
      <c r="BQ36" s="424"/>
      <c r="BR36" s="424"/>
      <c r="BS36" s="424"/>
      <c r="BT36" s="424"/>
      <c r="BU36" s="424"/>
      <c r="BV36" s="212"/>
      <c r="BW36" s="425">
        <f t="shared" si="2"/>
        <v>9</v>
      </c>
      <c r="BX36" s="425"/>
      <c r="BY36" s="424" t="str">
        <f>IF('各会計、関係団体の財政状況及び健全化判断比率'!B70="","",'各会計、関係団体の財政状況及び健全化判断比率'!B70)</f>
        <v>もとす広域連合（老人福祉施設特別会計）</v>
      </c>
      <c r="BZ36" s="424"/>
      <c r="CA36" s="424"/>
      <c r="CB36" s="424"/>
      <c r="CC36" s="424"/>
      <c r="CD36" s="424"/>
      <c r="CE36" s="424"/>
      <c r="CF36" s="424"/>
      <c r="CG36" s="424"/>
      <c r="CH36" s="424"/>
      <c r="CI36" s="424"/>
      <c r="CJ36" s="424"/>
      <c r="CK36" s="424"/>
      <c r="CL36" s="424"/>
      <c r="CM36" s="424"/>
      <c r="CN36" s="212"/>
      <c r="CO36" s="425">
        <f t="shared" si="3"/>
        <v>18</v>
      </c>
      <c r="CP36" s="425"/>
      <c r="CQ36" s="424" t="str">
        <f>IF('各会計、関係団体の財政状況及び健全化判断比率'!BS9="","",'各会計、関係団体の財政状況及び健全化判断比率'!BS9)</f>
        <v>（一財）瑞穂市ふれあい公共公社</v>
      </c>
      <c r="CR36" s="424"/>
      <c r="CS36" s="424"/>
      <c r="CT36" s="424"/>
      <c r="CU36" s="424"/>
      <c r="CV36" s="424"/>
      <c r="CW36" s="424"/>
      <c r="CX36" s="424"/>
      <c r="CY36" s="424"/>
      <c r="CZ36" s="424"/>
      <c r="DA36" s="424"/>
      <c r="DB36" s="424"/>
      <c r="DC36" s="424"/>
      <c r="DD36" s="424"/>
      <c r="DE36" s="424"/>
      <c r="DF36" s="209"/>
      <c r="DG36" s="426" t="str">
        <f>IF('各会計、関係団体の財政状況及び健全化判断比率'!BR9="","",'各会計、関係団体の財政状況及び健全化判断比率'!BR9)</f>
        <v/>
      </c>
      <c r="DH36" s="426"/>
      <c r="DI36" s="216"/>
      <c r="DJ36" s="184"/>
      <c r="DK36" s="184"/>
      <c r="DL36" s="184"/>
      <c r="DM36" s="184"/>
      <c r="DN36" s="184"/>
      <c r="DO36" s="184"/>
    </row>
    <row r="37" spans="1:119" ht="32.25" customHeight="1" x14ac:dyDescent="0.15">
      <c r="A37" s="185"/>
      <c r="B37" s="211"/>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2"/>
      <c r="U37" s="425" t="str">
        <f t="shared" si="4"/>
        <v/>
      </c>
      <c r="V37" s="425"/>
      <c r="W37" s="424"/>
      <c r="X37" s="424"/>
      <c r="Y37" s="424"/>
      <c r="Z37" s="424"/>
      <c r="AA37" s="424"/>
      <c r="AB37" s="424"/>
      <c r="AC37" s="424"/>
      <c r="AD37" s="424"/>
      <c r="AE37" s="424"/>
      <c r="AF37" s="424"/>
      <c r="AG37" s="424"/>
      <c r="AH37" s="424"/>
      <c r="AI37" s="424"/>
      <c r="AJ37" s="424"/>
      <c r="AK37" s="424"/>
      <c r="AL37" s="212"/>
      <c r="AM37" s="425" t="str">
        <f t="shared" si="0"/>
        <v/>
      </c>
      <c r="AN37" s="425"/>
      <c r="AO37" s="424"/>
      <c r="AP37" s="424"/>
      <c r="AQ37" s="424"/>
      <c r="AR37" s="424"/>
      <c r="AS37" s="424"/>
      <c r="AT37" s="424"/>
      <c r="AU37" s="424"/>
      <c r="AV37" s="424"/>
      <c r="AW37" s="424"/>
      <c r="AX37" s="424"/>
      <c r="AY37" s="424"/>
      <c r="AZ37" s="424"/>
      <c r="BA37" s="424"/>
      <c r="BB37" s="424"/>
      <c r="BC37" s="424"/>
      <c r="BD37" s="212"/>
      <c r="BE37" s="425" t="str">
        <f t="shared" si="1"/>
        <v/>
      </c>
      <c r="BF37" s="425"/>
      <c r="BG37" s="424"/>
      <c r="BH37" s="424"/>
      <c r="BI37" s="424"/>
      <c r="BJ37" s="424"/>
      <c r="BK37" s="424"/>
      <c r="BL37" s="424"/>
      <c r="BM37" s="424"/>
      <c r="BN37" s="424"/>
      <c r="BO37" s="424"/>
      <c r="BP37" s="424"/>
      <c r="BQ37" s="424"/>
      <c r="BR37" s="424"/>
      <c r="BS37" s="424"/>
      <c r="BT37" s="424"/>
      <c r="BU37" s="424"/>
      <c r="BV37" s="212"/>
      <c r="BW37" s="425">
        <f t="shared" si="2"/>
        <v>10</v>
      </c>
      <c r="BX37" s="425"/>
      <c r="BY37" s="424" t="str">
        <f>IF('各会計、関係団体の財政状況及び健全化判断比率'!B71="","",'各会計、関係団体の財政状況及び健全化判断比率'!B71)</f>
        <v>岐阜県後期高齢者医療広域連合（一般会計）</v>
      </c>
      <c r="BZ37" s="424"/>
      <c r="CA37" s="424"/>
      <c r="CB37" s="424"/>
      <c r="CC37" s="424"/>
      <c r="CD37" s="424"/>
      <c r="CE37" s="424"/>
      <c r="CF37" s="424"/>
      <c r="CG37" s="424"/>
      <c r="CH37" s="424"/>
      <c r="CI37" s="424"/>
      <c r="CJ37" s="424"/>
      <c r="CK37" s="424"/>
      <c r="CL37" s="424"/>
      <c r="CM37" s="424"/>
      <c r="CN37" s="212"/>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9"/>
      <c r="DG37" s="426" t="str">
        <f>IF('各会計、関係団体の財政状況及び健全化判断比率'!BR10="","",'各会計、関係団体の財政状況及び健全化判断比率'!BR10)</f>
        <v/>
      </c>
      <c r="DH37" s="426"/>
      <c r="DI37" s="216"/>
      <c r="DJ37" s="184"/>
      <c r="DK37" s="184"/>
      <c r="DL37" s="184"/>
      <c r="DM37" s="184"/>
      <c r="DN37" s="184"/>
      <c r="DO37" s="184"/>
    </row>
    <row r="38" spans="1:119" ht="32.25" customHeight="1" x14ac:dyDescent="0.15">
      <c r="A38" s="185"/>
      <c r="B38" s="211"/>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2"/>
      <c r="U38" s="425" t="str">
        <f t="shared" si="4"/>
        <v/>
      </c>
      <c r="V38" s="425"/>
      <c r="W38" s="424"/>
      <c r="X38" s="424"/>
      <c r="Y38" s="424"/>
      <c r="Z38" s="424"/>
      <c r="AA38" s="424"/>
      <c r="AB38" s="424"/>
      <c r="AC38" s="424"/>
      <c r="AD38" s="424"/>
      <c r="AE38" s="424"/>
      <c r="AF38" s="424"/>
      <c r="AG38" s="424"/>
      <c r="AH38" s="424"/>
      <c r="AI38" s="424"/>
      <c r="AJ38" s="424"/>
      <c r="AK38" s="424"/>
      <c r="AL38" s="212"/>
      <c r="AM38" s="425" t="str">
        <f t="shared" si="0"/>
        <v/>
      </c>
      <c r="AN38" s="425"/>
      <c r="AO38" s="424"/>
      <c r="AP38" s="424"/>
      <c r="AQ38" s="424"/>
      <c r="AR38" s="424"/>
      <c r="AS38" s="424"/>
      <c r="AT38" s="424"/>
      <c r="AU38" s="424"/>
      <c r="AV38" s="424"/>
      <c r="AW38" s="424"/>
      <c r="AX38" s="424"/>
      <c r="AY38" s="424"/>
      <c r="AZ38" s="424"/>
      <c r="BA38" s="424"/>
      <c r="BB38" s="424"/>
      <c r="BC38" s="424"/>
      <c r="BD38" s="212"/>
      <c r="BE38" s="425" t="str">
        <f t="shared" si="1"/>
        <v/>
      </c>
      <c r="BF38" s="425"/>
      <c r="BG38" s="424"/>
      <c r="BH38" s="424"/>
      <c r="BI38" s="424"/>
      <c r="BJ38" s="424"/>
      <c r="BK38" s="424"/>
      <c r="BL38" s="424"/>
      <c r="BM38" s="424"/>
      <c r="BN38" s="424"/>
      <c r="BO38" s="424"/>
      <c r="BP38" s="424"/>
      <c r="BQ38" s="424"/>
      <c r="BR38" s="424"/>
      <c r="BS38" s="424"/>
      <c r="BT38" s="424"/>
      <c r="BU38" s="424"/>
      <c r="BV38" s="212"/>
      <c r="BW38" s="425">
        <f t="shared" si="2"/>
        <v>11</v>
      </c>
      <c r="BX38" s="425"/>
      <c r="BY38" s="424" t="str">
        <f>IF('各会計、関係団体の財政状況及び健全化判断比率'!B72="","",'各会計、関係団体の財政状況及び健全化判断比率'!B72)</f>
        <v>岐阜県後期高齢者医療広域連合（後期高齢者医療特別会計）</v>
      </c>
      <c r="BZ38" s="424"/>
      <c r="CA38" s="424"/>
      <c r="CB38" s="424"/>
      <c r="CC38" s="424"/>
      <c r="CD38" s="424"/>
      <c r="CE38" s="424"/>
      <c r="CF38" s="424"/>
      <c r="CG38" s="424"/>
      <c r="CH38" s="424"/>
      <c r="CI38" s="424"/>
      <c r="CJ38" s="424"/>
      <c r="CK38" s="424"/>
      <c r="CL38" s="424"/>
      <c r="CM38" s="424"/>
      <c r="CN38" s="212"/>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9"/>
      <c r="DG38" s="426" t="str">
        <f>IF('各会計、関係団体の財政状況及び健全化判断比率'!BR11="","",'各会計、関係団体の財政状況及び健全化判断比率'!BR11)</f>
        <v/>
      </c>
      <c r="DH38" s="426"/>
      <c r="DI38" s="216"/>
      <c r="DJ38" s="184"/>
      <c r="DK38" s="184"/>
      <c r="DL38" s="184"/>
      <c r="DM38" s="184"/>
      <c r="DN38" s="184"/>
      <c r="DO38" s="184"/>
    </row>
    <row r="39" spans="1:119" ht="32.25" customHeight="1" x14ac:dyDescent="0.15">
      <c r="A39" s="185"/>
      <c r="B39" s="211"/>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2"/>
      <c r="U39" s="425" t="str">
        <f t="shared" si="4"/>
        <v/>
      </c>
      <c r="V39" s="425"/>
      <c r="W39" s="424"/>
      <c r="X39" s="424"/>
      <c r="Y39" s="424"/>
      <c r="Z39" s="424"/>
      <c r="AA39" s="424"/>
      <c r="AB39" s="424"/>
      <c r="AC39" s="424"/>
      <c r="AD39" s="424"/>
      <c r="AE39" s="424"/>
      <c r="AF39" s="424"/>
      <c r="AG39" s="424"/>
      <c r="AH39" s="424"/>
      <c r="AI39" s="424"/>
      <c r="AJ39" s="424"/>
      <c r="AK39" s="424"/>
      <c r="AL39" s="212"/>
      <c r="AM39" s="425" t="str">
        <f t="shared" si="0"/>
        <v/>
      </c>
      <c r="AN39" s="425"/>
      <c r="AO39" s="424"/>
      <c r="AP39" s="424"/>
      <c r="AQ39" s="424"/>
      <c r="AR39" s="424"/>
      <c r="AS39" s="424"/>
      <c r="AT39" s="424"/>
      <c r="AU39" s="424"/>
      <c r="AV39" s="424"/>
      <c r="AW39" s="424"/>
      <c r="AX39" s="424"/>
      <c r="AY39" s="424"/>
      <c r="AZ39" s="424"/>
      <c r="BA39" s="424"/>
      <c r="BB39" s="424"/>
      <c r="BC39" s="424"/>
      <c r="BD39" s="212"/>
      <c r="BE39" s="425" t="str">
        <f t="shared" si="1"/>
        <v/>
      </c>
      <c r="BF39" s="425"/>
      <c r="BG39" s="424"/>
      <c r="BH39" s="424"/>
      <c r="BI39" s="424"/>
      <c r="BJ39" s="424"/>
      <c r="BK39" s="424"/>
      <c r="BL39" s="424"/>
      <c r="BM39" s="424"/>
      <c r="BN39" s="424"/>
      <c r="BO39" s="424"/>
      <c r="BP39" s="424"/>
      <c r="BQ39" s="424"/>
      <c r="BR39" s="424"/>
      <c r="BS39" s="424"/>
      <c r="BT39" s="424"/>
      <c r="BU39" s="424"/>
      <c r="BV39" s="212"/>
      <c r="BW39" s="425">
        <f t="shared" si="2"/>
        <v>12</v>
      </c>
      <c r="BX39" s="425"/>
      <c r="BY39" s="424" t="str">
        <f>IF('各会計、関係団体の財政状況及び健全化判断比率'!B73="","",'各会計、関係団体の財政状況及び健全化判断比率'!B73)</f>
        <v>岐阜県市町村会館組合</v>
      </c>
      <c r="BZ39" s="424"/>
      <c r="CA39" s="424"/>
      <c r="CB39" s="424"/>
      <c r="CC39" s="424"/>
      <c r="CD39" s="424"/>
      <c r="CE39" s="424"/>
      <c r="CF39" s="424"/>
      <c r="CG39" s="424"/>
      <c r="CH39" s="424"/>
      <c r="CI39" s="424"/>
      <c r="CJ39" s="424"/>
      <c r="CK39" s="424"/>
      <c r="CL39" s="424"/>
      <c r="CM39" s="424"/>
      <c r="CN39" s="212"/>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9"/>
      <c r="DG39" s="426" t="str">
        <f>IF('各会計、関係団体の財政状況及び健全化判断比率'!BR12="","",'各会計、関係団体の財政状況及び健全化判断比率'!BR12)</f>
        <v/>
      </c>
      <c r="DH39" s="426"/>
      <c r="DI39" s="216"/>
      <c r="DJ39" s="184"/>
      <c r="DK39" s="184"/>
      <c r="DL39" s="184"/>
      <c r="DM39" s="184"/>
      <c r="DN39" s="184"/>
      <c r="DO39" s="184"/>
    </row>
    <row r="40" spans="1:119" ht="32.25" customHeight="1" x14ac:dyDescent="0.15">
      <c r="A40" s="185"/>
      <c r="B40" s="211"/>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2"/>
      <c r="U40" s="425" t="str">
        <f t="shared" si="4"/>
        <v/>
      </c>
      <c r="V40" s="425"/>
      <c r="W40" s="424"/>
      <c r="X40" s="424"/>
      <c r="Y40" s="424"/>
      <c r="Z40" s="424"/>
      <c r="AA40" s="424"/>
      <c r="AB40" s="424"/>
      <c r="AC40" s="424"/>
      <c r="AD40" s="424"/>
      <c r="AE40" s="424"/>
      <c r="AF40" s="424"/>
      <c r="AG40" s="424"/>
      <c r="AH40" s="424"/>
      <c r="AI40" s="424"/>
      <c r="AJ40" s="424"/>
      <c r="AK40" s="424"/>
      <c r="AL40" s="212"/>
      <c r="AM40" s="425" t="str">
        <f t="shared" si="0"/>
        <v/>
      </c>
      <c r="AN40" s="425"/>
      <c r="AO40" s="424"/>
      <c r="AP40" s="424"/>
      <c r="AQ40" s="424"/>
      <c r="AR40" s="424"/>
      <c r="AS40" s="424"/>
      <c r="AT40" s="424"/>
      <c r="AU40" s="424"/>
      <c r="AV40" s="424"/>
      <c r="AW40" s="424"/>
      <c r="AX40" s="424"/>
      <c r="AY40" s="424"/>
      <c r="AZ40" s="424"/>
      <c r="BA40" s="424"/>
      <c r="BB40" s="424"/>
      <c r="BC40" s="424"/>
      <c r="BD40" s="212"/>
      <c r="BE40" s="425" t="str">
        <f t="shared" si="1"/>
        <v/>
      </c>
      <c r="BF40" s="425"/>
      <c r="BG40" s="424"/>
      <c r="BH40" s="424"/>
      <c r="BI40" s="424"/>
      <c r="BJ40" s="424"/>
      <c r="BK40" s="424"/>
      <c r="BL40" s="424"/>
      <c r="BM40" s="424"/>
      <c r="BN40" s="424"/>
      <c r="BO40" s="424"/>
      <c r="BP40" s="424"/>
      <c r="BQ40" s="424"/>
      <c r="BR40" s="424"/>
      <c r="BS40" s="424"/>
      <c r="BT40" s="424"/>
      <c r="BU40" s="424"/>
      <c r="BV40" s="212"/>
      <c r="BW40" s="425">
        <f t="shared" si="2"/>
        <v>13</v>
      </c>
      <c r="BX40" s="425"/>
      <c r="BY40" s="424" t="str">
        <f>IF('各会計、関係団体の財政状況及び健全化判断比率'!B74="","",'各会計、関係団体の財政状況及び健全化判断比率'!B74)</f>
        <v>岐阜県市町村職員退職手当組合</v>
      </c>
      <c r="BZ40" s="424"/>
      <c r="CA40" s="424"/>
      <c r="CB40" s="424"/>
      <c r="CC40" s="424"/>
      <c r="CD40" s="424"/>
      <c r="CE40" s="424"/>
      <c r="CF40" s="424"/>
      <c r="CG40" s="424"/>
      <c r="CH40" s="424"/>
      <c r="CI40" s="424"/>
      <c r="CJ40" s="424"/>
      <c r="CK40" s="424"/>
      <c r="CL40" s="424"/>
      <c r="CM40" s="424"/>
      <c r="CN40" s="212"/>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9"/>
      <c r="DG40" s="426" t="str">
        <f>IF('各会計、関係団体の財政状況及び健全化判断比率'!BR13="","",'各会計、関係団体の財政状況及び健全化判断比率'!BR13)</f>
        <v/>
      </c>
      <c r="DH40" s="426"/>
      <c r="DI40" s="216"/>
      <c r="DJ40" s="184"/>
      <c r="DK40" s="184"/>
      <c r="DL40" s="184"/>
      <c r="DM40" s="184"/>
      <c r="DN40" s="184"/>
      <c r="DO40" s="184"/>
    </row>
    <row r="41" spans="1:119" ht="32.25" customHeight="1" x14ac:dyDescent="0.15">
      <c r="A41" s="185"/>
      <c r="B41" s="211"/>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2"/>
      <c r="U41" s="425" t="str">
        <f t="shared" si="4"/>
        <v/>
      </c>
      <c r="V41" s="425"/>
      <c r="W41" s="424"/>
      <c r="X41" s="424"/>
      <c r="Y41" s="424"/>
      <c r="Z41" s="424"/>
      <c r="AA41" s="424"/>
      <c r="AB41" s="424"/>
      <c r="AC41" s="424"/>
      <c r="AD41" s="424"/>
      <c r="AE41" s="424"/>
      <c r="AF41" s="424"/>
      <c r="AG41" s="424"/>
      <c r="AH41" s="424"/>
      <c r="AI41" s="424"/>
      <c r="AJ41" s="424"/>
      <c r="AK41" s="424"/>
      <c r="AL41" s="212"/>
      <c r="AM41" s="425" t="str">
        <f t="shared" si="0"/>
        <v/>
      </c>
      <c r="AN41" s="425"/>
      <c r="AO41" s="424"/>
      <c r="AP41" s="424"/>
      <c r="AQ41" s="424"/>
      <c r="AR41" s="424"/>
      <c r="AS41" s="424"/>
      <c r="AT41" s="424"/>
      <c r="AU41" s="424"/>
      <c r="AV41" s="424"/>
      <c r="AW41" s="424"/>
      <c r="AX41" s="424"/>
      <c r="AY41" s="424"/>
      <c r="AZ41" s="424"/>
      <c r="BA41" s="424"/>
      <c r="BB41" s="424"/>
      <c r="BC41" s="424"/>
      <c r="BD41" s="212"/>
      <c r="BE41" s="425" t="str">
        <f t="shared" si="1"/>
        <v/>
      </c>
      <c r="BF41" s="425"/>
      <c r="BG41" s="424"/>
      <c r="BH41" s="424"/>
      <c r="BI41" s="424"/>
      <c r="BJ41" s="424"/>
      <c r="BK41" s="424"/>
      <c r="BL41" s="424"/>
      <c r="BM41" s="424"/>
      <c r="BN41" s="424"/>
      <c r="BO41" s="424"/>
      <c r="BP41" s="424"/>
      <c r="BQ41" s="424"/>
      <c r="BR41" s="424"/>
      <c r="BS41" s="424"/>
      <c r="BT41" s="424"/>
      <c r="BU41" s="424"/>
      <c r="BV41" s="212"/>
      <c r="BW41" s="425">
        <f t="shared" si="2"/>
        <v>14</v>
      </c>
      <c r="BX41" s="425"/>
      <c r="BY41" s="424" t="str">
        <f>IF('各会計、関係団体の財政状況及び健全化判断比率'!B75="","",'各会計、関係団体の財政状況及び健全化判断比率'!B75)</f>
        <v>岐阜県地域児童発達支援センター組合</v>
      </c>
      <c r="BZ41" s="424"/>
      <c r="CA41" s="424"/>
      <c r="CB41" s="424"/>
      <c r="CC41" s="424"/>
      <c r="CD41" s="424"/>
      <c r="CE41" s="424"/>
      <c r="CF41" s="424"/>
      <c r="CG41" s="424"/>
      <c r="CH41" s="424"/>
      <c r="CI41" s="424"/>
      <c r="CJ41" s="424"/>
      <c r="CK41" s="424"/>
      <c r="CL41" s="424"/>
      <c r="CM41" s="424"/>
      <c r="CN41" s="212"/>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9"/>
      <c r="DG41" s="426" t="str">
        <f>IF('各会計、関係団体の財政状況及び健全化判断比率'!BR14="","",'各会計、関係団体の財政状況及び健全化判断比率'!BR14)</f>
        <v/>
      </c>
      <c r="DH41" s="426"/>
      <c r="DI41" s="216"/>
      <c r="DJ41" s="184"/>
      <c r="DK41" s="184"/>
      <c r="DL41" s="184"/>
      <c r="DM41" s="184"/>
      <c r="DN41" s="184"/>
      <c r="DO41" s="184"/>
    </row>
    <row r="42" spans="1:119" ht="32.25" customHeight="1" x14ac:dyDescent="0.15">
      <c r="A42" s="184"/>
      <c r="B42" s="211"/>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2"/>
      <c r="U42" s="425" t="str">
        <f t="shared" si="4"/>
        <v/>
      </c>
      <c r="V42" s="425"/>
      <c r="W42" s="424"/>
      <c r="X42" s="424"/>
      <c r="Y42" s="424"/>
      <c r="Z42" s="424"/>
      <c r="AA42" s="424"/>
      <c r="AB42" s="424"/>
      <c r="AC42" s="424"/>
      <c r="AD42" s="424"/>
      <c r="AE42" s="424"/>
      <c r="AF42" s="424"/>
      <c r="AG42" s="424"/>
      <c r="AH42" s="424"/>
      <c r="AI42" s="424"/>
      <c r="AJ42" s="424"/>
      <c r="AK42" s="424"/>
      <c r="AL42" s="212"/>
      <c r="AM42" s="425" t="str">
        <f t="shared" si="0"/>
        <v/>
      </c>
      <c r="AN42" s="425"/>
      <c r="AO42" s="424"/>
      <c r="AP42" s="424"/>
      <c r="AQ42" s="424"/>
      <c r="AR42" s="424"/>
      <c r="AS42" s="424"/>
      <c r="AT42" s="424"/>
      <c r="AU42" s="424"/>
      <c r="AV42" s="424"/>
      <c r="AW42" s="424"/>
      <c r="AX42" s="424"/>
      <c r="AY42" s="424"/>
      <c r="AZ42" s="424"/>
      <c r="BA42" s="424"/>
      <c r="BB42" s="424"/>
      <c r="BC42" s="424"/>
      <c r="BD42" s="212"/>
      <c r="BE42" s="425" t="str">
        <f t="shared" si="1"/>
        <v/>
      </c>
      <c r="BF42" s="425"/>
      <c r="BG42" s="424"/>
      <c r="BH42" s="424"/>
      <c r="BI42" s="424"/>
      <c r="BJ42" s="424"/>
      <c r="BK42" s="424"/>
      <c r="BL42" s="424"/>
      <c r="BM42" s="424"/>
      <c r="BN42" s="424"/>
      <c r="BO42" s="424"/>
      <c r="BP42" s="424"/>
      <c r="BQ42" s="424"/>
      <c r="BR42" s="424"/>
      <c r="BS42" s="424"/>
      <c r="BT42" s="424"/>
      <c r="BU42" s="424"/>
      <c r="BV42" s="212"/>
      <c r="BW42" s="425">
        <f t="shared" si="2"/>
        <v>15</v>
      </c>
      <c r="BX42" s="425"/>
      <c r="BY42" s="424" t="str">
        <f>IF('各会計、関係団体の財政状況及び健全化判断比率'!B76="","",'各会計、関係団体の財政状況及び健全化判断比率'!B76)</f>
        <v>西濃環境整備組合</v>
      </c>
      <c r="BZ42" s="424"/>
      <c r="CA42" s="424"/>
      <c r="CB42" s="424"/>
      <c r="CC42" s="424"/>
      <c r="CD42" s="424"/>
      <c r="CE42" s="424"/>
      <c r="CF42" s="424"/>
      <c r="CG42" s="424"/>
      <c r="CH42" s="424"/>
      <c r="CI42" s="424"/>
      <c r="CJ42" s="424"/>
      <c r="CK42" s="424"/>
      <c r="CL42" s="424"/>
      <c r="CM42" s="424"/>
      <c r="CN42" s="212"/>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9"/>
      <c r="DG42" s="426" t="str">
        <f>IF('各会計、関係団体の財政状況及び健全化判断比率'!BR15="","",'各会計、関係団体の財政状況及び健全化判断比率'!BR15)</f>
        <v/>
      </c>
      <c r="DH42" s="426"/>
      <c r="DI42" s="216"/>
      <c r="DJ42" s="184"/>
      <c r="DK42" s="184"/>
      <c r="DL42" s="184"/>
      <c r="DM42" s="184"/>
      <c r="DN42" s="184"/>
      <c r="DO42" s="184"/>
    </row>
    <row r="43" spans="1:119" ht="32.25" customHeight="1" x14ac:dyDescent="0.15">
      <c r="A43" s="184"/>
      <c r="B43" s="211"/>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2"/>
      <c r="U43" s="425" t="str">
        <f t="shared" si="4"/>
        <v/>
      </c>
      <c r="V43" s="425"/>
      <c r="W43" s="424"/>
      <c r="X43" s="424"/>
      <c r="Y43" s="424"/>
      <c r="Z43" s="424"/>
      <c r="AA43" s="424"/>
      <c r="AB43" s="424"/>
      <c r="AC43" s="424"/>
      <c r="AD43" s="424"/>
      <c r="AE43" s="424"/>
      <c r="AF43" s="424"/>
      <c r="AG43" s="424"/>
      <c r="AH43" s="424"/>
      <c r="AI43" s="424"/>
      <c r="AJ43" s="424"/>
      <c r="AK43" s="424"/>
      <c r="AL43" s="212"/>
      <c r="AM43" s="425" t="str">
        <f t="shared" si="0"/>
        <v/>
      </c>
      <c r="AN43" s="425"/>
      <c r="AO43" s="424"/>
      <c r="AP43" s="424"/>
      <c r="AQ43" s="424"/>
      <c r="AR43" s="424"/>
      <c r="AS43" s="424"/>
      <c r="AT43" s="424"/>
      <c r="AU43" s="424"/>
      <c r="AV43" s="424"/>
      <c r="AW43" s="424"/>
      <c r="AX43" s="424"/>
      <c r="AY43" s="424"/>
      <c r="AZ43" s="424"/>
      <c r="BA43" s="424"/>
      <c r="BB43" s="424"/>
      <c r="BC43" s="424"/>
      <c r="BD43" s="212"/>
      <c r="BE43" s="425" t="str">
        <f t="shared" si="1"/>
        <v/>
      </c>
      <c r="BF43" s="425"/>
      <c r="BG43" s="424"/>
      <c r="BH43" s="424"/>
      <c r="BI43" s="424"/>
      <c r="BJ43" s="424"/>
      <c r="BK43" s="424"/>
      <c r="BL43" s="424"/>
      <c r="BM43" s="424"/>
      <c r="BN43" s="424"/>
      <c r="BO43" s="424"/>
      <c r="BP43" s="424"/>
      <c r="BQ43" s="424"/>
      <c r="BR43" s="424"/>
      <c r="BS43" s="424"/>
      <c r="BT43" s="424"/>
      <c r="BU43" s="424"/>
      <c r="BV43" s="212"/>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2"/>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9"/>
      <c r="DG43" s="426" t="str">
        <f>IF('各会計、関係団体の財政状況及び健全化判断比率'!BR16="","",'各会計、関係団体の財政状況及び健全化判断比率'!BR16)</f>
        <v/>
      </c>
      <c r="DH43" s="42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207</v>
      </c>
      <c r="C46" s="184"/>
      <c r="D46" s="184"/>
      <c r="E46" s="184" t="s">
        <v>208</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209</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210</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211</v>
      </c>
    </row>
    <row r="50" spans="5:5" x14ac:dyDescent="0.15">
      <c r="E50" s="186" t="s">
        <v>212</v>
      </c>
    </row>
    <row r="51" spans="5:5" x14ac:dyDescent="0.15">
      <c r="E51" s="186" t="s">
        <v>213</v>
      </c>
    </row>
    <row r="52" spans="5:5" x14ac:dyDescent="0.15">
      <c r="E52" s="186" t="s">
        <v>214</v>
      </c>
    </row>
    <row r="53" spans="5:5" x14ac:dyDescent="0.15"/>
    <row r="54" spans="5:5" x14ac:dyDescent="0.15"/>
    <row r="55" spans="5:5" x14ac:dyDescent="0.15"/>
    <row r="56" spans="5:5" x14ac:dyDescent="0.15"/>
  </sheetData>
  <sheetProtection algorithmName="SHA-512" hashValue="R7B0x5Cy0EEfTiSwVNN4ehm9JzMcofZSLfhCpV2JiUkxiy8yePjj+1bvF2k3pkrGO3XyRFt9ozrvVqUbfv8X+A==" saltValue="+ElsdDJsuMLtiR+5l8NF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1" t="s">
        <v>568</v>
      </c>
      <c r="D34" s="1251"/>
      <c r="E34" s="1252"/>
      <c r="F34" s="32">
        <v>11.03</v>
      </c>
      <c r="G34" s="33">
        <v>11.29</v>
      </c>
      <c r="H34" s="33">
        <v>10.86</v>
      </c>
      <c r="I34" s="33">
        <v>10.47</v>
      </c>
      <c r="J34" s="34">
        <v>9.76</v>
      </c>
      <c r="K34" s="22"/>
      <c r="L34" s="22"/>
      <c r="M34" s="22"/>
      <c r="N34" s="22"/>
      <c r="O34" s="22"/>
      <c r="P34" s="22"/>
    </row>
    <row r="35" spans="1:16" ht="39" customHeight="1" x14ac:dyDescent="0.15">
      <c r="A35" s="22"/>
      <c r="B35" s="35"/>
      <c r="C35" s="1245" t="s">
        <v>569</v>
      </c>
      <c r="D35" s="1246"/>
      <c r="E35" s="1247"/>
      <c r="F35" s="36">
        <v>6.29</v>
      </c>
      <c r="G35" s="37">
        <v>6.19</v>
      </c>
      <c r="H35" s="37">
        <v>7.03</v>
      </c>
      <c r="I35" s="37">
        <v>6.03</v>
      </c>
      <c r="J35" s="38">
        <v>6.57</v>
      </c>
      <c r="K35" s="22"/>
      <c r="L35" s="22"/>
      <c r="M35" s="22"/>
      <c r="N35" s="22"/>
      <c r="O35" s="22"/>
      <c r="P35" s="22"/>
    </row>
    <row r="36" spans="1:16" ht="39" customHeight="1" x14ac:dyDescent="0.15">
      <c r="A36" s="22"/>
      <c r="B36" s="35"/>
      <c r="C36" s="1245" t="s">
        <v>570</v>
      </c>
      <c r="D36" s="1246"/>
      <c r="E36" s="1247"/>
      <c r="F36" s="36">
        <v>4.3</v>
      </c>
      <c r="G36" s="37">
        <v>4.7300000000000004</v>
      </c>
      <c r="H36" s="37">
        <v>2.37</v>
      </c>
      <c r="I36" s="37">
        <v>0.77</v>
      </c>
      <c r="J36" s="38">
        <v>0.92</v>
      </c>
      <c r="K36" s="22"/>
      <c r="L36" s="22"/>
      <c r="M36" s="22"/>
      <c r="N36" s="22"/>
      <c r="O36" s="22"/>
      <c r="P36" s="22"/>
    </row>
    <row r="37" spans="1:16" ht="39" customHeight="1" x14ac:dyDescent="0.15">
      <c r="A37" s="22"/>
      <c r="B37" s="35"/>
      <c r="C37" s="1245" t="s">
        <v>571</v>
      </c>
      <c r="D37" s="1246"/>
      <c r="E37" s="1247"/>
      <c r="F37" s="36" t="s">
        <v>520</v>
      </c>
      <c r="G37" s="37" t="s">
        <v>520</v>
      </c>
      <c r="H37" s="37" t="s">
        <v>520</v>
      </c>
      <c r="I37" s="37">
        <v>0.15</v>
      </c>
      <c r="J37" s="38">
        <v>0.23</v>
      </c>
      <c r="K37" s="22"/>
      <c r="L37" s="22"/>
      <c r="M37" s="22"/>
      <c r="N37" s="22"/>
      <c r="O37" s="22"/>
      <c r="P37" s="22"/>
    </row>
    <row r="38" spans="1:16" ht="39" customHeight="1" x14ac:dyDescent="0.15">
      <c r="A38" s="22"/>
      <c r="B38" s="35"/>
      <c r="C38" s="1245" t="s">
        <v>572</v>
      </c>
      <c r="D38" s="1246"/>
      <c r="E38" s="1247"/>
      <c r="F38" s="36">
        <v>0.09</v>
      </c>
      <c r="G38" s="37">
        <v>0.04</v>
      </c>
      <c r="H38" s="37">
        <v>7.0000000000000007E-2</v>
      </c>
      <c r="I38" s="37">
        <v>0.08</v>
      </c>
      <c r="J38" s="38">
        <v>0.15</v>
      </c>
      <c r="K38" s="22"/>
      <c r="L38" s="22"/>
      <c r="M38" s="22"/>
      <c r="N38" s="22"/>
      <c r="O38" s="22"/>
      <c r="P38" s="22"/>
    </row>
    <row r="39" spans="1:16" ht="39" customHeight="1" x14ac:dyDescent="0.15">
      <c r="A39" s="22"/>
      <c r="B39" s="35"/>
      <c r="C39" s="1245" t="s">
        <v>573</v>
      </c>
      <c r="D39" s="1246"/>
      <c r="E39" s="1247"/>
      <c r="F39" s="36">
        <v>0.01</v>
      </c>
      <c r="G39" s="37">
        <v>0.01</v>
      </c>
      <c r="H39" s="37">
        <v>0.01</v>
      </c>
      <c r="I39" s="37">
        <v>0.01</v>
      </c>
      <c r="J39" s="38">
        <v>0.01</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574</v>
      </c>
      <c r="D42" s="1246"/>
      <c r="E42" s="1247"/>
      <c r="F42" s="36" t="s">
        <v>520</v>
      </c>
      <c r="G42" s="37" t="s">
        <v>520</v>
      </c>
      <c r="H42" s="37" t="s">
        <v>520</v>
      </c>
      <c r="I42" s="37" t="s">
        <v>575</v>
      </c>
      <c r="J42" s="38" t="s">
        <v>520</v>
      </c>
      <c r="K42" s="22"/>
      <c r="L42" s="22"/>
      <c r="M42" s="22"/>
      <c r="N42" s="22"/>
      <c r="O42" s="22"/>
      <c r="P42" s="22"/>
    </row>
    <row r="43" spans="1:16" ht="39" customHeight="1" thickBot="1" x14ac:dyDescent="0.2">
      <c r="A43" s="22"/>
      <c r="B43" s="40"/>
      <c r="C43" s="1248" t="s">
        <v>576</v>
      </c>
      <c r="D43" s="1249"/>
      <c r="E43" s="1250"/>
      <c r="F43" s="41">
        <v>0.14000000000000001</v>
      </c>
      <c r="G43" s="42">
        <v>0.08</v>
      </c>
      <c r="H43" s="42">
        <v>0.19</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RJe7mJYfRGS4y007wZhM370I682XxPZcyb19tL6xZgyUgWSz31fzu/nq2//EVgbdYhsHUepzsxSWimBaExnig==" saltValue="Iv8FD555o3oDpJBByjXD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1377</v>
      </c>
      <c r="L45" s="60">
        <v>1314</v>
      </c>
      <c r="M45" s="60">
        <v>971</v>
      </c>
      <c r="N45" s="60">
        <v>946</v>
      </c>
      <c r="O45" s="61">
        <v>972</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520</v>
      </c>
      <c r="L46" s="64" t="s">
        <v>520</v>
      </c>
      <c r="M46" s="64" t="s">
        <v>520</v>
      </c>
      <c r="N46" s="64" t="s">
        <v>520</v>
      </c>
      <c r="O46" s="65" t="s">
        <v>520</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520</v>
      </c>
      <c r="L47" s="64" t="s">
        <v>520</v>
      </c>
      <c r="M47" s="64" t="s">
        <v>520</v>
      </c>
      <c r="N47" s="64" t="s">
        <v>520</v>
      </c>
      <c r="O47" s="65" t="s">
        <v>520</v>
      </c>
      <c r="P47" s="48"/>
      <c r="Q47" s="48"/>
      <c r="R47" s="48"/>
      <c r="S47" s="48"/>
      <c r="T47" s="48"/>
      <c r="U47" s="48"/>
    </row>
    <row r="48" spans="1:21" ht="30.75" customHeight="1" x14ac:dyDescent="0.15">
      <c r="A48" s="48"/>
      <c r="B48" s="1273"/>
      <c r="C48" s="1274"/>
      <c r="D48" s="62"/>
      <c r="E48" s="1255" t="s">
        <v>15</v>
      </c>
      <c r="F48" s="1255"/>
      <c r="G48" s="1255"/>
      <c r="H48" s="1255"/>
      <c r="I48" s="1255"/>
      <c r="J48" s="1256"/>
      <c r="K48" s="63">
        <v>127</v>
      </c>
      <c r="L48" s="64">
        <v>125</v>
      </c>
      <c r="M48" s="64">
        <v>122</v>
      </c>
      <c r="N48" s="64">
        <v>110</v>
      </c>
      <c r="O48" s="65">
        <v>119</v>
      </c>
      <c r="P48" s="48"/>
      <c r="Q48" s="48"/>
      <c r="R48" s="48"/>
      <c r="S48" s="48"/>
      <c r="T48" s="48"/>
      <c r="U48" s="48"/>
    </row>
    <row r="49" spans="1:21" ht="30.75" customHeight="1" x14ac:dyDescent="0.15">
      <c r="A49" s="48"/>
      <c r="B49" s="1273"/>
      <c r="C49" s="1274"/>
      <c r="D49" s="62"/>
      <c r="E49" s="1255" t="s">
        <v>16</v>
      </c>
      <c r="F49" s="1255"/>
      <c r="G49" s="1255"/>
      <c r="H49" s="1255"/>
      <c r="I49" s="1255"/>
      <c r="J49" s="1256"/>
      <c r="K49" s="63">
        <v>78</v>
      </c>
      <c r="L49" s="64">
        <v>74</v>
      </c>
      <c r="M49" s="64">
        <v>76</v>
      </c>
      <c r="N49" s="64">
        <v>57</v>
      </c>
      <c r="O49" s="65">
        <v>48</v>
      </c>
      <c r="P49" s="48"/>
      <c r="Q49" s="48"/>
      <c r="R49" s="48"/>
      <c r="S49" s="48"/>
      <c r="T49" s="48"/>
      <c r="U49" s="48"/>
    </row>
    <row r="50" spans="1:21" ht="30.75" customHeight="1" x14ac:dyDescent="0.15">
      <c r="A50" s="48"/>
      <c r="B50" s="1273"/>
      <c r="C50" s="1274"/>
      <c r="D50" s="62"/>
      <c r="E50" s="1255" t="s">
        <v>17</v>
      </c>
      <c r="F50" s="1255"/>
      <c r="G50" s="1255"/>
      <c r="H50" s="1255"/>
      <c r="I50" s="1255"/>
      <c r="J50" s="1256"/>
      <c r="K50" s="63" t="s">
        <v>520</v>
      </c>
      <c r="L50" s="64" t="s">
        <v>520</v>
      </c>
      <c r="M50" s="64" t="s">
        <v>520</v>
      </c>
      <c r="N50" s="64" t="s">
        <v>520</v>
      </c>
      <c r="O50" s="65" t="s">
        <v>520</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520</v>
      </c>
      <c r="L51" s="64" t="s">
        <v>520</v>
      </c>
      <c r="M51" s="64" t="s">
        <v>520</v>
      </c>
      <c r="N51" s="64" t="s">
        <v>520</v>
      </c>
      <c r="O51" s="65" t="s">
        <v>520</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1419</v>
      </c>
      <c r="L52" s="64">
        <v>1371</v>
      </c>
      <c r="M52" s="64">
        <v>1155</v>
      </c>
      <c r="N52" s="64">
        <v>1082</v>
      </c>
      <c r="O52" s="65">
        <v>1094</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163</v>
      </c>
      <c r="L53" s="69">
        <v>142</v>
      </c>
      <c r="M53" s="69">
        <v>14</v>
      </c>
      <c r="N53" s="69">
        <v>31</v>
      </c>
      <c r="O53" s="70">
        <v>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584</v>
      </c>
      <c r="L57" s="84" t="s">
        <v>584</v>
      </c>
      <c r="M57" s="84" t="s">
        <v>584</v>
      </c>
      <c r="N57" s="84" t="s">
        <v>584</v>
      </c>
      <c r="O57" s="84" t="s">
        <v>584</v>
      </c>
    </row>
    <row r="58" spans="1:21" ht="31.5" customHeight="1" thickBot="1" x14ac:dyDescent="0.2">
      <c r="B58" s="1263"/>
      <c r="C58" s="1264"/>
      <c r="D58" s="1268" t="s">
        <v>27</v>
      </c>
      <c r="E58" s="1269"/>
      <c r="F58" s="1269"/>
      <c r="G58" s="1269"/>
      <c r="H58" s="1269"/>
      <c r="I58" s="1269"/>
      <c r="J58" s="1270"/>
      <c r="K58" s="85" t="s">
        <v>584</v>
      </c>
      <c r="L58" s="86" t="s">
        <v>584</v>
      </c>
      <c r="M58" s="86" t="s">
        <v>584</v>
      </c>
      <c r="N58" s="86" t="s">
        <v>584</v>
      </c>
      <c r="O58" s="86" t="s">
        <v>584</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AXVF49/ke/I5VR2RDc5WE0xbC0NYtBisNCPAcynE1vJxevz9LiQ0kl96N4EYqKWk8CBPVbWKDYjyOMttOAUkg==" saltValue="jK6kvSh4gj9Xg3or39lB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562</v>
      </c>
      <c r="J40" s="98" t="s">
        <v>563</v>
      </c>
      <c r="K40" s="98" t="s">
        <v>564</v>
      </c>
      <c r="L40" s="98" t="s">
        <v>565</v>
      </c>
      <c r="M40" s="99" t="s">
        <v>566</v>
      </c>
    </row>
    <row r="41" spans="2:13" ht="27.75" customHeight="1" x14ac:dyDescent="0.15">
      <c r="B41" s="1291" t="s">
        <v>30</v>
      </c>
      <c r="C41" s="1292"/>
      <c r="D41" s="100"/>
      <c r="E41" s="1293" t="s">
        <v>31</v>
      </c>
      <c r="F41" s="1293"/>
      <c r="G41" s="1293"/>
      <c r="H41" s="1294"/>
      <c r="I41" s="101">
        <v>12026</v>
      </c>
      <c r="J41" s="102">
        <v>11710</v>
      </c>
      <c r="K41" s="102">
        <v>11525</v>
      </c>
      <c r="L41" s="102">
        <v>11632</v>
      </c>
      <c r="M41" s="103">
        <v>11772</v>
      </c>
    </row>
    <row r="42" spans="2:13" ht="27.75" customHeight="1" x14ac:dyDescent="0.15">
      <c r="B42" s="1281"/>
      <c r="C42" s="1282"/>
      <c r="D42" s="104"/>
      <c r="E42" s="1285" t="s">
        <v>32</v>
      </c>
      <c r="F42" s="1285"/>
      <c r="G42" s="1285"/>
      <c r="H42" s="1286"/>
      <c r="I42" s="105" t="s">
        <v>520</v>
      </c>
      <c r="J42" s="106" t="s">
        <v>520</v>
      </c>
      <c r="K42" s="106" t="s">
        <v>520</v>
      </c>
      <c r="L42" s="106" t="s">
        <v>520</v>
      </c>
      <c r="M42" s="107" t="s">
        <v>520</v>
      </c>
    </row>
    <row r="43" spans="2:13" ht="27.75" customHeight="1" x14ac:dyDescent="0.15">
      <c r="B43" s="1281"/>
      <c r="C43" s="1282"/>
      <c r="D43" s="104"/>
      <c r="E43" s="1285" t="s">
        <v>33</v>
      </c>
      <c r="F43" s="1285"/>
      <c r="G43" s="1285"/>
      <c r="H43" s="1286"/>
      <c r="I43" s="105">
        <v>1547</v>
      </c>
      <c r="J43" s="106">
        <v>1445</v>
      </c>
      <c r="K43" s="106">
        <v>1338</v>
      </c>
      <c r="L43" s="106">
        <v>1174</v>
      </c>
      <c r="M43" s="107">
        <v>1079</v>
      </c>
    </row>
    <row r="44" spans="2:13" ht="27.75" customHeight="1" x14ac:dyDescent="0.15">
      <c r="B44" s="1281"/>
      <c r="C44" s="1282"/>
      <c r="D44" s="104"/>
      <c r="E44" s="1285" t="s">
        <v>34</v>
      </c>
      <c r="F44" s="1285"/>
      <c r="G44" s="1285"/>
      <c r="H44" s="1286"/>
      <c r="I44" s="105">
        <v>638</v>
      </c>
      <c r="J44" s="106">
        <v>669</v>
      </c>
      <c r="K44" s="106">
        <v>587</v>
      </c>
      <c r="L44" s="106">
        <v>513</v>
      </c>
      <c r="M44" s="107">
        <v>593</v>
      </c>
    </row>
    <row r="45" spans="2:13" ht="27.75" customHeight="1" x14ac:dyDescent="0.15">
      <c r="B45" s="1281"/>
      <c r="C45" s="1282"/>
      <c r="D45" s="104"/>
      <c r="E45" s="1285" t="s">
        <v>35</v>
      </c>
      <c r="F45" s="1285"/>
      <c r="G45" s="1285"/>
      <c r="H45" s="1286"/>
      <c r="I45" s="105">
        <v>215</v>
      </c>
      <c r="J45" s="106" t="s">
        <v>520</v>
      </c>
      <c r="K45" s="106" t="s">
        <v>520</v>
      </c>
      <c r="L45" s="106" t="s">
        <v>520</v>
      </c>
      <c r="M45" s="107" t="s">
        <v>520</v>
      </c>
    </row>
    <row r="46" spans="2:13" ht="27.75" customHeight="1" x14ac:dyDescent="0.15">
      <c r="B46" s="1281"/>
      <c r="C46" s="1282"/>
      <c r="D46" s="108"/>
      <c r="E46" s="1285" t="s">
        <v>36</v>
      </c>
      <c r="F46" s="1285"/>
      <c r="G46" s="1285"/>
      <c r="H46" s="1286"/>
      <c r="I46" s="105" t="s">
        <v>520</v>
      </c>
      <c r="J46" s="106" t="s">
        <v>520</v>
      </c>
      <c r="K46" s="106" t="s">
        <v>520</v>
      </c>
      <c r="L46" s="106" t="s">
        <v>520</v>
      </c>
      <c r="M46" s="107" t="s">
        <v>520</v>
      </c>
    </row>
    <row r="47" spans="2:13" ht="27.75" customHeight="1" x14ac:dyDescent="0.15">
      <c r="B47" s="1281"/>
      <c r="C47" s="1282"/>
      <c r="D47" s="109"/>
      <c r="E47" s="1295" t="s">
        <v>37</v>
      </c>
      <c r="F47" s="1296"/>
      <c r="G47" s="1296"/>
      <c r="H47" s="1297"/>
      <c r="I47" s="105" t="s">
        <v>520</v>
      </c>
      <c r="J47" s="106" t="s">
        <v>520</v>
      </c>
      <c r="K47" s="106" t="s">
        <v>520</v>
      </c>
      <c r="L47" s="106" t="s">
        <v>520</v>
      </c>
      <c r="M47" s="107" t="s">
        <v>520</v>
      </c>
    </row>
    <row r="48" spans="2:13" ht="27.75" customHeight="1" x14ac:dyDescent="0.15">
      <c r="B48" s="1281"/>
      <c r="C48" s="1282"/>
      <c r="D48" s="104"/>
      <c r="E48" s="1285" t="s">
        <v>38</v>
      </c>
      <c r="F48" s="1285"/>
      <c r="G48" s="1285"/>
      <c r="H48" s="1286"/>
      <c r="I48" s="105" t="s">
        <v>520</v>
      </c>
      <c r="J48" s="106" t="s">
        <v>520</v>
      </c>
      <c r="K48" s="106" t="s">
        <v>520</v>
      </c>
      <c r="L48" s="106" t="s">
        <v>520</v>
      </c>
      <c r="M48" s="107" t="s">
        <v>520</v>
      </c>
    </row>
    <row r="49" spans="2:13" ht="27.75" customHeight="1" x14ac:dyDescent="0.15">
      <c r="B49" s="1283"/>
      <c r="C49" s="1284"/>
      <c r="D49" s="104"/>
      <c r="E49" s="1285" t="s">
        <v>39</v>
      </c>
      <c r="F49" s="1285"/>
      <c r="G49" s="1285"/>
      <c r="H49" s="1286"/>
      <c r="I49" s="105" t="s">
        <v>520</v>
      </c>
      <c r="J49" s="106" t="s">
        <v>520</v>
      </c>
      <c r="K49" s="106" t="s">
        <v>520</v>
      </c>
      <c r="L49" s="106" t="s">
        <v>520</v>
      </c>
      <c r="M49" s="107" t="s">
        <v>520</v>
      </c>
    </row>
    <row r="50" spans="2:13" ht="27.75" customHeight="1" x14ac:dyDescent="0.15">
      <c r="B50" s="1279" t="s">
        <v>40</v>
      </c>
      <c r="C50" s="1280"/>
      <c r="D50" s="110"/>
      <c r="E50" s="1285" t="s">
        <v>41</v>
      </c>
      <c r="F50" s="1285"/>
      <c r="G50" s="1285"/>
      <c r="H50" s="1286"/>
      <c r="I50" s="105">
        <v>10762</v>
      </c>
      <c r="J50" s="106">
        <v>11046</v>
      </c>
      <c r="K50" s="106">
        <v>11032</v>
      </c>
      <c r="L50" s="106">
        <v>11918</v>
      </c>
      <c r="M50" s="107">
        <v>11871</v>
      </c>
    </row>
    <row r="51" spans="2:13" ht="27.75" customHeight="1" x14ac:dyDescent="0.15">
      <c r="B51" s="1281"/>
      <c r="C51" s="1282"/>
      <c r="D51" s="104"/>
      <c r="E51" s="1285" t="s">
        <v>42</v>
      </c>
      <c r="F51" s="1285"/>
      <c r="G51" s="1285"/>
      <c r="H51" s="1286"/>
      <c r="I51" s="105">
        <v>13</v>
      </c>
      <c r="J51" s="106">
        <v>4</v>
      </c>
      <c r="K51" s="106" t="s">
        <v>520</v>
      </c>
      <c r="L51" s="106" t="s">
        <v>520</v>
      </c>
      <c r="M51" s="107">
        <v>43</v>
      </c>
    </row>
    <row r="52" spans="2:13" ht="27.75" customHeight="1" x14ac:dyDescent="0.15">
      <c r="B52" s="1283"/>
      <c r="C52" s="1284"/>
      <c r="D52" s="104"/>
      <c r="E52" s="1285" t="s">
        <v>43</v>
      </c>
      <c r="F52" s="1285"/>
      <c r="G52" s="1285"/>
      <c r="H52" s="1286"/>
      <c r="I52" s="105">
        <v>13906</v>
      </c>
      <c r="J52" s="106">
        <v>13419</v>
      </c>
      <c r="K52" s="106">
        <v>13084</v>
      </c>
      <c r="L52" s="106">
        <v>12781</v>
      </c>
      <c r="M52" s="107">
        <v>12692</v>
      </c>
    </row>
    <row r="53" spans="2:13" ht="27.75" customHeight="1" thickBot="1" x14ac:dyDescent="0.2">
      <c r="B53" s="1287" t="s">
        <v>44</v>
      </c>
      <c r="C53" s="1288"/>
      <c r="D53" s="111"/>
      <c r="E53" s="1289" t="s">
        <v>45</v>
      </c>
      <c r="F53" s="1289"/>
      <c r="G53" s="1289"/>
      <c r="H53" s="1290"/>
      <c r="I53" s="112">
        <v>-10254</v>
      </c>
      <c r="J53" s="113">
        <v>-10644</v>
      </c>
      <c r="K53" s="113">
        <v>-10665</v>
      </c>
      <c r="L53" s="113">
        <v>-11379</v>
      </c>
      <c r="M53" s="114">
        <v>-11162</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UgWiyB3JRb5CVNIJtB8BnoamxXlkN5n3qPdWgwmsQQZkVz1FuJqSrhSmxRh4X6a2sIVoZJTjcsisipyeWArPA==" saltValue="BRKoxs4mEHlZdrK22ZTN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564</v>
      </c>
      <c r="G54" s="123" t="s">
        <v>565</v>
      </c>
      <c r="H54" s="124" t="s">
        <v>566</v>
      </c>
    </row>
    <row r="55" spans="2:8" ht="52.5" customHeight="1" x14ac:dyDescent="0.15">
      <c r="B55" s="125"/>
      <c r="C55" s="1306" t="s">
        <v>48</v>
      </c>
      <c r="D55" s="1306"/>
      <c r="E55" s="1307"/>
      <c r="F55" s="126">
        <v>2283</v>
      </c>
      <c r="G55" s="126">
        <v>2699</v>
      </c>
      <c r="H55" s="127">
        <v>2380</v>
      </c>
    </row>
    <row r="56" spans="2:8" ht="52.5" customHeight="1" x14ac:dyDescent="0.15">
      <c r="B56" s="128"/>
      <c r="C56" s="1308" t="s">
        <v>49</v>
      </c>
      <c r="D56" s="1308"/>
      <c r="E56" s="1309"/>
      <c r="F56" s="129">
        <v>1208</v>
      </c>
      <c r="G56" s="129">
        <v>1208</v>
      </c>
      <c r="H56" s="130">
        <v>1208</v>
      </c>
    </row>
    <row r="57" spans="2:8" ht="53.25" customHeight="1" x14ac:dyDescent="0.15">
      <c r="B57" s="128"/>
      <c r="C57" s="1310" t="s">
        <v>50</v>
      </c>
      <c r="D57" s="1310"/>
      <c r="E57" s="1311"/>
      <c r="F57" s="131">
        <v>6516</v>
      </c>
      <c r="G57" s="131">
        <v>6843</v>
      </c>
      <c r="H57" s="132">
        <v>7149</v>
      </c>
    </row>
    <row r="58" spans="2:8" ht="45.75" customHeight="1" x14ac:dyDescent="0.15">
      <c r="B58" s="133"/>
      <c r="C58" s="1298" t="s">
        <v>601</v>
      </c>
      <c r="D58" s="1299"/>
      <c r="E58" s="1300"/>
      <c r="F58" s="134">
        <v>2213</v>
      </c>
      <c r="G58" s="134">
        <v>2314</v>
      </c>
      <c r="H58" s="135">
        <v>2415</v>
      </c>
    </row>
    <row r="59" spans="2:8" ht="45.75" customHeight="1" x14ac:dyDescent="0.15">
      <c r="B59" s="133"/>
      <c r="C59" s="1298" t="s">
        <v>602</v>
      </c>
      <c r="D59" s="1299"/>
      <c r="E59" s="1300"/>
      <c r="F59" s="134">
        <v>2715</v>
      </c>
      <c r="G59" s="134">
        <v>2366</v>
      </c>
      <c r="H59" s="135">
        <v>1990</v>
      </c>
    </row>
    <row r="60" spans="2:8" ht="45.75" customHeight="1" x14ac:dyDescent="0.15">
      <c r="B60" s="133"/>
      <c r="C60" s="1298" t="s">
        <v>600</v>
      </c>
      <c r="D60" s="1299"/>
      <c r="E60" s="1300"/>
      <c r="F60" s="134">
        <v>836</v>
      </c>
      <c r="G60" s="134">
        <v>1210</v>
      </c>
      <c r="H60" s="135">
        <v>1609</v>
      </c>
    </row>
    <row r="61" spans="2:8" ht="45.75" customHeight="1" x14ac:dyDescent="0.15">
      <c r="B61" s="133"/>
      <c r="C61" s="1298" t="s">
        <v>599</v>
      </c>
      <c r="D61" s="1299"/>
      <c r="E61" s="1300"/>
      <c r="F61" s="134">
        <v>402</v>
      </c>
      <c r="G61" s="134">
        <v>604</v>
      </c>
      <c r="H61" s="135">
        <v>806</v>
      </c>
    </row>
    <row r="62" spans="2:8" ht="45.75" customHeight="1" thickBot="1" x14ac:dyDescent="0.2">
      <c r="B62" s="136"/>
      <c r="C62" s="1301" t="s">
        <v>603</v>
      </c>
      <c r="D62" s="1302"/>
      <c r="E62" s="1303"/>
      <c r="F62" s="137">
        <v>279</v>
      </c>
      <c r="G62" s="137">
        <v>279</v>
      </c>
      <c r="H62" s="138">
        <v>256</v>
      </c>
    </row>
    <row r="63" spans="2:8" ht="52.5" customHeight="1" thickBot="1" x14ac:dyDescent="0.2">
      <c r="B63" s="139"/>
      <c r="C63" s="1304" t="s">
        <v>51</v>
      </c>
      <c r="D63" s="1304"/>
      <c r="E63" s="1305"/>
      <c r="F63" s="140">
        <v>10007</v>
      </c>
      <c r="G63" s="140">
        <v>10750</v>
      </c>
      <c r="H63" s="141">
        <v>10737</v>
      </c>
    </row>
    <row r="64" spans="2:8" ht="15" customHeight="1" x14ac:dyDescent="0.15"/>
  </sheetData>
  <sheetProtection algorithmName="SHA-512" hashValue="Ap+NYEpWezrauo3LU7TTQmXOxlukArf35l3ZgwCuEvL9t5V9TqnzFqJpy1AfI0GUX/wun6vk+oXvSW2egOpZFA==" saltValue="zUOl8RySNVP/cdg5e9s0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7" zoomScaleNormal="77"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0"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618</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4" t="s">
        <v>617</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612</v>
      </c>
    </row>
    <row r="50" spans="1:109" ht="13.5" x14ac:dyDescent="0.15">
      <c r="B50" s="387"/>
      <c r="G50" s="1318"/>
      <c r="H50" s="1318"/>
      <c r="I50" s="1318"/>
      <c r="J50" s="1318"/>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x14ac:dyDescent="0.15">
      <c r="B51" s="387"/>
      <c r="G51" s="1323"/>
      <c r="H51" s="1323"/>
      <c r="I51" s="1333"/>
      <c r="J51" s="1333"/>
      <c r="K51" s="1319"/>
      <c r="L51" s="1319"/>
      <c r="M51" s="1319"/>
      <c r="N51" s="1319"/>
      <c r="AM51" s="394"/>
      <c r="AN51" s="1315" t="s">
        <v>611</v>
      </c>
      <c r="AO51" s="1315"/>
      <c r="AP51" s="1315"/>
      <c r="AQ51" s="1315"/>
      <c r="AR51" s="1315"/>
      <c r="AS51" s="1315"/>
      <c r="AT51" s="1315"/>
      <c r="AU51" s="1315"/>
      <c r="AV51" s="1315"/>
      <c r="AW51" s="1315"/>
      <c r="AX51" s="1315"/>
      <c r="AY51" s="1315"/>
      <c r="AZ51" s="1315"/>
      <c r="BA51" s="1315"/>
      <c r="BB51" s="1315" t="s">
        <v>609</v>
      </c>
      <c r="BC51" s="1315"/>
      <c r="BD51" s="1315"/>
      <c r="BE51" s="1315"/>
      <c r="BF51" s="1315"/>
      <c r="BG51" s="1315"/>
      <c r="BH51" s="1315"/>
      <c r="BI51" s="1315"/>
      <c r="BJ51" s="1315"/>
      <c r="BK51" s="1315"/>
      <c r="BL51" s="1315"/>
      <c r="BM51" s="1315"/>
      <c r="BN51" s="1315"/>
      <c r="BO51" s="1315"/>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5" x14ac:dyDescent="0.15">
      <c r="B52" s="387"/>
      <c r="G52" s="1323"/>
      <c r="H52" s="1323"/>
      <c r="I52" s="1333"/>
      <c r="J52" s="1333"/>
      <c r="K52" s="1319"/>
      <c r="L52" s="1319"/>
      <c r="M52" s="1319"/>
      <c r="N52" s="1319"/>
      <c r="AM52" s="39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2"/>
      <c r="B53" s="387"/>
      <c r="G53" s="1323"/>
      <c r="H53" s="1323"/>
      <c r="I53" s="1318"/>
      <c r="J53" s="1318"/>
      <c r="K53" s="1319"/>
      <c r="L53" s="1319"/>
      <c r="M53" s="1319"/>
      <c r="N53" s="1319"/>
      <c r="AM53" s="394"/>
      <c r="AN53" s="1315"/>
      <c r="AO53" s="1315"/>
      <c r="AP53" s="1315"/>
      <c r="AQ53" s="1315"/>
      <c r="AR53" s="1315"/>
      <c r="AS53" s="1315"/>
      <c r="AT53" s="1315"/>
      <c r="AU53" s="1315"/>
      <c r="AV53" s="1315"/>
      <c r="AW53" s="1315"/>
      <c r="AX53" s="1315"/>
      <c r="AY53" s="1315"/>
      <c r="AZ53" s="1315"/>
      <c r="BA53" s="1315"/>
      <c r="BB53" s="1315" t="s">
        <v>616</v>
      </c>
      <c r="BC53" s="1315"/>
      <c r="BD53" s="1315"/>
      <c r="BE53" s="1315"/>
      <c r="BF53" s="1315"/>
      <c r="BG53" s="1315"/>
      <c r="BH53" s="1315"/>
      <c r="BI53" s="1315"/>
      <c r="BJ53" s="1315"/>
      <c r="BK53" s="1315"/>
      <c r="BL53" s="1315"/>
      <c r="BM53" s="1315"/>
      <c r="BN53" s="1315"/>
      <c r="BO53" s="1315"/>
      <c r="BP53" s="1312">
        <v>59.5</v>
      </c>
      <c r="BQ53" s="1312"/>
      <c r="BR53" s="1312"/>
      <c r="BS53" s="1312"/>
      <c r="BT53" s="1312"/>
      <c r="BU53" s="1312"/>
      <c r="BV53" s="1312"/>
      <c r="BW53" s="1312"/>
      <c r="BX53" s="1312">
        <v>61.2</v>
      </c>
      <c r="BY53" s="1312"/>
      <c r="BZ53" s="1312"/>
      <c r="CA53" s="1312"/>
      <c r="CB53" s="1312"/>
      <c r="CC53" s="1312"/>
      <c r="CD53" s="1312"/>
      <c r="CE53" s="1312"/>
      <c r="CF53" s="1312">
        <v>61.9</v>
      </c>
      <c r="CG53" s="1312"/>
      <c r="CH53" s="1312"/>
      <c r="CI53" s="1312"/>
      <c r="CJ53" s="1312"/>
      <c r="CK53" s="1312"/>
      <c r="CL53" s="1312"/>
      <c r="CM53" s="1312"/>
      <c r="CN53" s="1312">
        <v>62.9</v>
      </c>
      <c r="CO53" s="1312"/>
      <c r="CP53" s="1312"/>
      <c r="CQ53" s="1312"/>
      <c r="CR53" s="1312"/>
      <c r="CS53" s="1312"/>
      <c r="CT53" s="1312"/>
      <c r="CU53" s="1312"/>
      <c r="CV53" s="1312">
        <v>64.099999999999994</v>
      </c>
      <c r="CW53" s="1312"/>
      <c r="CX53" s="1312"/>
      <c r="CY53" s="1312"/>
      <c r="CZ53" s="1312"/>
      <c r="DA53" s="1312"/>
      <c r="DB53" s="1312"/>
      <c r="DC53" s="1312"/>
    </row>
    <row r="54" spans="1:109" ht="13.5" x14ac:dyDescent="0.15">
      <c r="A54" s="402"/>
      <c r="B54" s="387"/>
      <c r="G54" s="1323"/>
      <c r="H54" s="1323"/>
      <c r="I54" s="1318"/>
      <c r="J54" s="1318"/>
      <c r="K54" s="1319"/>
      <c r="L54" s="1319"/>
      <c r="M54" s="1319"/>
      <c r="N54" s="1319"/>
      <c r="AM54" s="39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2"/>
      <c r="B55" s="387"/>
      <c r="G55" s="1318"/>
      <c r="H55" s="1318"/>
      <c r="I55" s="1318"/>
      <c r="J55" s="1318"/>
      <c r="K55" s="1319"/>
      <c r="L55" s="1319"/>
      <c r="M55" s="1319"/>
      <c r="N55" s="1319"/>
      <c r="AN55" s="1314" t="s">
        <v>610</v>
      </c>
      <c r="AO55" s="1314"/>
      <c r="AP55" s="1314"/>
      <c r="AQ55" s="1314"/>
      <c r="AR55" s="1314"/>
      <c r="AS55" s="1314"/>
      <c r="AT55" s="1314"/>
      <c r="AU55" s="1314"/>
      <c r="AV55" s="1314"/>
      <c r="AW55" s="1314"/>
      <c r="AX55" s="1314"/>
      <c r="AY55" s="1314"/>
      <c r="AZ55" s="1314"/>
      <c r="BA55" s="1314"/>
      <c r="BB55" s="1315" t="s">
        <v>609</v>
      </c>
      <c r="BC55" s="1315"/>
      <c r="BD55" s="1315"/>
      <c r="BE55" s="1315"/>
      <c r="BF55" s="1315"/>
      <c r="BG55" s="1315"/>
      <c r="BH55" s="1315"/>
      <c r="BI55" s="1315"/>
      <c r="BJ55" s="1315"/>
      <c r="BK55" s="1315"/>
      <c r="BL55" s="1315"/>
      <c r="BM55" s="1315"/>
      <c r="BN55" s="1315"/>
      <c r="BO55" s="1315"/>
      <c r="BP55" s="1312">
        <v>33.1</v>
      </c>
      <c r="BQ55" s="1312"/>
      <c r="BR55" s="1312"/>
      <c r="BS55" s="1312"/>
      <c r="BT55" s="1312"/>
      <c r="BU55" s="1312"/>
      <c r="BV55" s="1312"/>
      <c r="BW55" s="1312"/>
      <c r="BX55" s="1312">
        <v>31.3</v>
      </c>
      <c r="BY55" s="1312"/>
      <c r="BZ55" s="1312"/>
      <c r="CA55" s="1312"/>
      <c r="CB55" s="1312"/>
      <c r="CC55" s="1312"/>
      <c r="CD55" s="1312"/>
      <c r="CE55" s="1312"/>
      <c r="CF55" s="1312">
        <v>25.3</v>
      </c>
      <c r="CG55" s="1312"/>
      <c r="CH55" s="1312"/>
      <c r="CI55" s="1312"/>
      <c r="CJ55" s="1312"/>
      <c r="CK55" s="1312"/>
      <c r="CL55" s="1312"/>
      <c r="CM55" s="1312"/>
      <c r="CN55" s="1312">
        <v>25.5</v>
      </c>
      <c r="CO55" s="1312"/>
      <c r="CP55" s="1312"/>
      <c r="CQ55" s="1312"/>
      <c r="CR55" s="1312"/>
      <c r="CS55" s="1312"/>
      <c r="CT55" s="1312"/>
      <c r="CU55" s="1312"/>
      <c r="CV55" s="1312">
        <v>25.1</v>
      </c>
      <c r="CW55" s="1312"/>
      <c r="CX55" s="1312"/>
      <c r="CY55" s="1312"/>
      <c r="CZ55" s="1312"/>
      <c r="DA55" s="1312"/>
      <c r="DB55" s="1312"/>
      <c r="DC55" s="1312"/>
    </row>
    <row r="56" spans="1:109" ht="13.5" x14ac:dyDescent="0.15">
      <c r="A56" s="402"/>
      <c r="B56" s="387"/>
      <c r="G56" s="1318"/>
      <c r="H56" s="1318"/>
      <c r="I56" s="1318"/>
      <c r="J56" s="1318"/>
      <c r="K56" s="1319"/>
      <c r="L56" s="1319"/>
      <c r="M56" s="1319"/>
      <c r="N56" s="1319"/>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ht="13.5" x14ac:dyDescent="0.15">
      <c r="B57" s="408"/>
      <c r="G57" s="1318"/>
      <c r="H57" s="1318"/>
      <c r="I57" s="1316"/>
      <c r="J57" s="1316"/>
      <c r="K57" s="1319"/>
      <c r="L57" s="1319"/>
      <c r="M57" s="1319"/>
      <c r="N57" s="1319"/>
      <c r="AM57" s="386"/>
      <c r="AN57" s="1314"/>
      <c r="AO57" s="1314"/>
      <c r="AP57" s="1314"/>
      <c r="AQ57" s="1314"/>
      <c r="AR57" s="1314"/>
      <c r="AS57" s="1314"/>
      <c r="AT57" s="1314"/>
      <c r="AU57" s="1314"/>
      <c r="AV57" s="1314"/>
      <c r="AW57" s="1314"/>
      <c r="AX57" s="1314"/>
      <c r="AY57" s="1314"/>
      <c r="AZ57" s="1314"/>
      <c r="BA57" s="1314"/>
      <c r="BB57" s="1315" t="s">
        <v>616</v>
      </c>
      <c r="BC57" s="1315"/>
      <c r="BD57" s="1315"/>
      <c r="BE57" s="1315"/>
      <c r="BF57" s="1315"/>
      <c r="BG57" s="1315"/>
      <c r="BH57" s="1315"/>
      <c r="BI57" s="1315"/>
      <c r="BJ57" s="1315"/>
      <c r="BK57" s="1315"/>
      <c r="BL57" s="1315"/>
      <c r="BM57" s="1315"/>
      <c r="BN57" s="1315"/>
      <c r="BO57" s="1315"/>
      <c r="BP57" s="1312">
        <v>57.2</v>
      </c>
      <c r="BQ57" s="1312"/>
      <c r="BR57" s="1312"/>
      <c r="BS57" s="1312"/>
      <c r="BT57" s="1312"/>
      <c r="BU57" s="1312"/>
      <c r="BV57" s="1312"/>
      <c r="BW57" s="1312"/>
      <c r="BX57" s="1312">
        <v>58.5</v>
      </c>
      <c r="BY57" s="1312"/>
      <c r="BZ57" s="1312"/>
      <c r="CA57" s="1312"/>
      <c r="CB57" s="1312"/>
      <c r="CC57" s="1312"/>
      <c r="CD57" s="1312"/>
      <c r="CE57" s="1312"/>
      <c r="CF57" s="1312">
        <v>59.8</v>
      </c>
      <c r="CG57" s="1312"/>
      <c r="CH57" s="1312"/>
      <c r="CI57" s="1312"/>
      <c r="CJ57" s="1312"/>
      <c r="CK57" s="1312"/>
      <c r="CL57" s="1312"/>
      <c r="CM57" s="1312"/>
      <c r="CN57" s="1312">
        <v>61.1</v>
      </c>
      <c r="CO57" s="1312"/>
      <c r="CP57" s="1312"/>
      <c r="CQ57" s="1312"/>
      <c r="CR57" s="1312"/>
      <c r="CS57" s="1312"/>
      <c r="CT57" s="1312"/>
      <c r="CU57" s="1312"/>
      <c r="CV57" s="1312">
        <v>61</v>
      </c>
      <c r="CW57" s="1312"/>
      <c r="CX57" s="1312"/>
      <c r="CY57" s="1312"/>
      <c r="CZ57" s="1312"/>
      <c r="DA57" s="1312"/>
      <c r="DB57" s="1312"/>
      <c r="DC57" s="1312"/>
      <c r="DD57" s="413"/>
      <c r="DE57" s="408"/>
    </row>
    <row r="58" spans="1:109" s="402" customFormat="1" ht="13.5" x14ac:dyDescent="0.15">
      <c r="A58" s="386"/>
      <c r="B58" s="408"/>
      <c r="G58" s="1318"/>
      <c r="H58" s="1318"/>
      <c r="I58" s="1316"/>
      <c r="J58" s="1316"/>
      <c r="K58" s="1319"/>
      <c r="L58" s="1319"/>
      <c r="M58" s="1319"/>
      <c r="N58" s="1319"/>
      <c r="AM58" s="386"/>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615</v>
      </c>
    </row>
    <row r="64" spans="1:109" ht="13.5" x14ac:dyDescent="0.15">
      <c r="B64" s="387"/>
      <c r="G64" s="403"/>
      <c r="I64" s="405"/>
      <c r="J64" s="405"/>
      <c r="K64" s="405"/>
      <c r="L64" s="405"/>
      <c r="M64" s="405"/>
      <c r="N64" s="404"/>
      <c r="AM64" s="403"/>
      <c r="AN64" s="403" t="s">
        <v>614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4" t="s">
        <v>613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612</v>
      </c>
    </row>
    <row r="72" spans="2:107" ht="13.5" x14ac:dyDescent="0.15">
      <c r="B72" s="387"/>
      <c r="G72" s="1318"/>
      <c r="H72" s="1318"/>
      <c r="I72" s="1318"/>
      <c r="J72" s="1318"/>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ht="13.5" x14ac:dyDescent="0.15">
      <c r="B73" s="387"/>
      <c r="G73" s="1323"/>
      <c r="H73" s="1323"/>
      <c r="I73" s="1323"/>
      <c r="J73" s="1323"/>
      <c r="K73" s="1313"/>
      <c r="L73" s="1313"/>
      <c r="M73" s="1313"/>
      <c r="N73" s="1313"/>
      <c r="AM73" s="394"/>
      <c r="AN73" s="1315" t="s">
        <v>611</v>
      </c>
      <c r="AO73" s="1315"/>
      <c r="AP73" s="1315"/>
      <c r="AQ73" s="1315"/>
      <c r="AR73" s="1315"/>
      <c r="AS73" s="1315"/>
      <c r="AT73" s="1315"/>
      <c r="AU73" s="1315"/>
      <c r="AV73" s="1315"/>
      <c r="AW73" s="1315"/>
      <c r="AX73" s="1315"/>
      <c r="AY73" s="1315"/>
      <c r="AZ73" s="1315"/>
      <c r="BA73" s="1315"/>
      <c r="BB73" s="1315" t="s">
        <v>609</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x14ac:dyDescent="0.15">
      <c r="B74" s="387"/>
      <c r="G74" s="1323"/>
      <c r="H74" s="1323"/>
      <c r="I74" s="1323"/>
      <c r="J74" s="1323"/>
      <c r="K74" s="1313"/>
      <c r="L74" s="1313"/>
      <c r="M74" s="1313"/>
      <c r="N74" s="1313"/>
      <c r="AM74" s="39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7"/>
      <c r="G75" s="1323"/>
      <c r="H75" s="1323"/>
      <c r="I75" s="1318"/>
      <c r="J75" s="1318"/>
      <c r="K75" s="1319"/>
      <c r="L75" s="1319"/>
      <c r="M75" s="1319"/>
      <c r="N75" s="1319"/>
      <c r="AM75" s="394"/>
      <c r="AN75" s="1315"/>
      <c r="AO75" s="1315"/>
      <c r="AP75" s="1315"/>
      <c r="AQ75" s="1315"/>
      <c r="AR75" s="1315"/>
      <c r="AS75" s="1315"/>
      <c r="AT75" s="1315"/>
      <c r="AU75" s="1315"/>
      <c r="AV75" s="1315"/>
      <c r="AW75" s="1315"/>
      <c r="AX75" s="1315"/>
      <c r="AY75" s="1315"/>
      <c r="AZ75" s="1315"/>
      <c r="BA75" s="1315"/>
      <c r="BB75" s="1315" t="s">
        <v>608</v>
      </c>
      <c r="BC75" s="1315"/>
      <c r="BD75" s="1315"/>
      <c r="BE75" s="1315"/>
      <c r="BF75" s="1315"/>
      <c r="BG75" s="1315"/>
      <c r="BH75" s="1315"/>
      <c r="BI75" s="1315"/>
      <c r="BJ75" s="1315"/>
      <c r="BK75" s="1315"/>
      <c r="BL75" s="1315"/>
      <c r="BM75" s="1315"/>
      <c r="BN75" s="1315"/>
      <c r="BO75" s="1315"/>
      <c r="BP75" s="1312">
        <v>1.5</v>
      </c>
      <c r="BQ75" s="1312"/>
      <c r="BR75" s="1312"/>
      <c r="BS75" s="1312"/>
      <c r="BT75" s="1312"/>
      <c r="BU75" s="1312"/>
      <c r="BV75" s="1312"/>
      <c r="BW75" s="1312"/>
      <c r="BX75" s="1312">
        <v>1.6</v>
      </c>
      <c r="BY75" s="1312"/>
      <c r="BZ75" s="1312"/>
      <c r="CA75" s="1312"/>
      <c r="CB75" s="1312"/>
      <c r="CC75" s="1312"/>
      <c r="CD75" s="1312"/>
      <c r="CE75" s="1312"/>
      <c r="CF75" s="1312">
        <v>1.1000000000000001</v>
      </c>
      <c r="CG75" s="1312"/>
      <c r="CH75" s="1312"/>
      <c r="CI75" s="1312"/>
      <c r="CJ75" s="1312"/>
      <c r="CK75" s="1312"/>
      <c r="CL75" s="1312"/>
      <c r="CM75" s="1312"/>
      <c r="CN75" s="1312">
        <v>0.6</v>
      </c>
      <c r="CO75" s="1312"/>
      <c r="CP75" s="1312"/>
      <c r="CQ75" s="1312"/>
      <c r="CR75" s="1312"/>
      <c r="CS75" s="1312"/>
      <c r="CT75" s="1312"/>
      <c r="CU75" s="1312"/>
      <c r="CV75" s="1312">
        <v>0.2</v>
      </c>
      <c r="CW75" s="1312"/>
      <c r="CX75" s="1312"/>
      <c r="CY75" s="1312"/>
      <c r="CZ75" s="1312"/>
      <c r="DA75" s="1312"/>
      <c r="DB75" s="1312"/>
      <c r="DC75" s="1312"/>
    </row>
    <row r="76" spans="2:107" ht="13.5" x14ac:dyDescent="0.15">
      <c r="B76" s="387"/>
      <c r="G76" s="1323"/>
      <c r="H76" s="1323"/>
      <c r="I76" s="1318"/>
      <c r="J76" s="1318"/>
      <c r="K76" s="1319"/>
      <c r="L76" s="1319"/>
      <c r="M76" s="1319"/>
      <c r="N76" s="1319"/>
      <c r="AM76" s="39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7"/>
      <c r="G77" s="1318"/>
      <c r="H77" s="1318"/>
      <c r="I77" s="1318"/>
      <c r="J77" s="1318"/>
      <c r="K77" s="1313"/>
      <c r="L77" s="1313"/>
      <c r="M77" s="1313"/>
      <c r="N77" s="1313"/>
      <c r="AN77" s="1314" t="s">
        <v>610</v>
      </c>
      <c r="AO77" s="1314"/>
      <c r="AP77" s="1314"/>
      <c r="AQ77" s="1314"/>
      <c r="AR77" s="1314"/>
      <c r="AS77" s="1314"/>
      <c r="AT77" s="1314"/>
      <c r="AU77" s="1314"/>
      <c r="AV77" s="1314"/>
      <c r="AW77" s="1314"/>
      <c r="AX77" s="1314"/>
      <c r="AY77" s="1314"/>
      <c r="AZ77" s="1314"/>
      <c r="BA77" s="1314"/>
      <c r="BB77" s="1315" t="s">
        <v>609</v>
      </c>
      <c r="BC77" s="1315"/>
      <c r="BD77" s="1315"/>
      <c r="BE77" s="1315"/>
      <c r="BF77" s="1315"/>
      <c r="BG77" s="1315"/>
      <c r="BH77" s="1315"/>
      <c r="BI77" s="1315"/>
      <c r="BJ77" s="1315"/>
      <c r="BK77" s="1315"/>
      <c r="BL77" s="1315"/>
      <c r="BM77" s="1315"/>
      <c r="BN77" s="1315"/>
      <c r="BO77" s="1315"/>
      <c r="BP77" s="1312">
        <v>33.1</v>
      </c>
      <c r="BQ77" s="1312"/>
      <c r="BR77" s="1312"/>
      <c r="BS77" s="1312"/>
      <c r="BT77" s="1312"/>
      <c r="BU77" s="1312"/>
      <c r="BV77" s="1312"/>
      <c r="BW77" s="1312"/>
      <c r="BX77" s="1312">
        <v>31.3</v>
      </c>
      <c r="BY77" s="1312"/>
      <c r="BZ77" s="1312"/>
      <c r="CA77" s="1312"/>
      <c r="CB77" s="1312"/>
      <c r="CC77" s="1312"/>
      <c r="CD77" s="1312"/>
      <c r="CE77" s="1312"/>
      <c r="CF77" s="1312">
        <v>25.3</v>
      </c>
      <c r="CG77" s="1312"/>
      <c r="CH77" s="1312"/>
      <c r="CI77" s="1312"/>
      <c r="CJ77" s="1312"/>
      <c r="CK77" s="1312"/>
      <c r="CL77" s="1312"/>
      <c r="CM77" s="1312"/>
      <c r="CN77" s="1312">
        <v>25.5</v>
      </c>
      <c r="CO77" s="1312"/>
      <c r="CP77" s="1312"/>
      <c r="CQ77" s="1312"/>
      <c r="CR77" s="1312"/>
      <c r="CS77" s="1312"/>
      <c r="CT77" s="1312"/>
      <c r="CU77" s="1312"/>
      <c r="CV77" s="1312">
        <v>25.1</v>
      </c>
      <c r="CW77" s="1312"/>
      <c r="CX77" s="1312"/>
      <c r="CY77" s="1312"/>
      <c r="CZ77" s="1312"/>
      <c r="DA77" s="1312"/>
      <c r="DB77" s="1312"/>
      <c r="DC77" s="1312"/>
    </row>
    <row r="78" spans="2:107" ht="13.5" x14ac:dyDescent="0.15">
      <c r="B78" s="387"/>
      <c r="G78" s="1318"/>
      <c r="H78" s="1318"/>
      <c r="I78" s="1318"/>
      <c r="J78" s="1318"/>
      <c r="K78" s="1313"/>
      <c r="L78" s="1313"/>
      <c r="M78" s="1313"/>
      <c r="N78" s="1313"/>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7"/>
      <c r="G79" s="1318"/>
      <c r="H79" s="1318"/>
      <c r="I79" s="1316"/>
      <c r="J79" s="1316"/>
      <c r="K79" s="1317"/>
      <c r="L79" s="1317"/>
      <c r="M79" s="1317"/>
      <c r="N79" s="1317"/>
      <c r="AN79" s="1314"/>
      <c r="AO79" s="1314"/>
      <c r="AP79" s="1314"/>
      <c r="AQ79" s="1314"/>
      <c r="AR79" s="1314"/>
      <c r="AS79" s="1314"/>
      <c r="AT79" s="1314"/>
      <c r="AU79" s="1314"/>
      <c r="AV79" s="1314"/>
      <c r="AW79" s="1314"/>
      <c r="AX79" s="1314"/>
      <c r="AY79" s="1314"/>
      <c r="AZ79" s="1314"/>
      <c r="BA79" s="1314"/>
      <c r="BB79" s="1315" t="s">
        <v>608</v>
      </c>
      <c r="BC79" s="1315"/>
      <c r="BD79" s="1315"/>
      <c r="BE79" s="1315"/>
      <c r="BF79" s="1315"/>
      <c r="BG79" s="1315"/>
      <c r="BH79" s="1315"/>
      <c r="BI79" s="1315"/>
      <c r="BJ79" s="1315"/>
      <c r="BK79" s="1315"/>
      <c r="BL79" s="1315"/>
      <c r="BM79" s="1315"/>
      <c r="BN79" s="1315"/>
      <c r="BO79" s="1315"/>
      <c r="BP79" s="1312">
        <v>7.5</v>
      </c>
      <c r="BQ79" s="1312"/>
      <c r="BR79" s="1312"/>
      <c r="BS79" s="1312"/>
      <c r="BT79" s="1312"/>
      <c r="BU79" s="1312"/>
      <c r="BV79" s="1312"/>
      <c r="BW79" s="1312"/>
      <c r="BX79" s="1312">
        <v>7.2</v>
      </c>
      <c r="BY79" s="1312"/>
      <c r="BZ79" s="1312"/>
      <c r="CA79" s="1312"/>
      <c r="CB79" s="1312"/>
      <c r="CC79" s="1312"/>
      <c r="CD79" s="1312"/>
      <c r="CE79" s="1312"/>
      <c r="CF79" s="1312">
        <v>6.9</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ht="13.5" x14ac:dyDescent="0.15">
      <c r="B80" s="387"/>
      <c r="G80" s="1318"/>
      <c r="H80" s="1318"/>
      <c r="I80" s="1316"/>
      <c r="J80" s="1316"/>
      <c r="K80" s="1317"/>
      <c r="L80" s="1317"/>
      <c r="M80" s="1317"/>
      <c r="N80" s="1317"/>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1lgCzsyg3EYFZ3IM9heotVQv6nf+nO3ur1wEMhvovPmD33tQFapCdQYnq4eeWRl68VnMuBOP6wQFnLdf8Qu1mg==" saltValue="VFQ5/3jXMOtIfugRQ/NE2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sheetData>
  <sheetProtection algorithmName="SHA-512" hashValue="k1ERlps616u3JAGcKuiGeiSrknEi4NO7amccd42FjflfgRWUYUV0bjAqtK1KnEEzUBjuYEeKsFVnsaAkiJny2w==" saltValue="v6BPqXpKoBPXyAAgqIBdM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sheetData>
  <sheetProtection algorithmName="SHA-512" hashValue="NqQj5g/qxgMt/IPkXibFrCquN4Ajy3fyQWYgj8KKCr8b7h/TgFwwlz2yV+Akay2Stu0CgfmDc/72U/vwfZF1Gg==" saltValue="vRCk5lp28EE3rgDlqRsnr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559</v>
      </c>
      <c r="G2" s="155"/>
      <c r="H2" s="156"/>
    </row>
    <row r="3" spans="1:8" x14ac:dyDescent="0.15">
      <c r="A3" s="152" t="s">
        <v>552</v>
      </c>
      <c r="B3" s="157"/>
      <c r="C3" s="158"/>
      <c r="D3" s="159">
        <v>42095</v>
      </c>
      <c r="E3" s="160"/>
      <c r="F3" s="161">
        <v>57295</v>
      </c>
      <c r="G3" s="162"/>
      <c r="H3" s="163"/>
    </row>
    <row r="4" spans="1:8" x14ac:dyDescent="0.15">
      <c r="A4" s="164"/>
      <c r="B4" s="165"/>
      <c r="C4" s="166"/>
      <c r="D4" s="167">
        <v>33113</v>
      </c>
      <c r="E4" s="168"/>
      <c r="F4" s="169">
        <v>32771</v>
      </c>
      <c r="G4" s="170"/>
      <c r="H4" s="171"/>
    </row>
    <row r="5" spans="1:8" x14ac:dyDescent="0.15">
      <c r="A5" s="152" t="s">
        <v>554</v>
      </c>
      <c r="B5" s="157"/>
      <c r="C5" s="158"/>
      <c r="D5" s="159">
        <v>44657</v>
      </c>
      <c r="E5" s="160"/>
      <c r="F5" s="161">
        <v>54110</v>
      </c>
      <c r="G5" s="162"/>
      <c r="H5" s="163"/>
    </row>
    <row r="6" spans="1:8" x14ac:dyDescent="0.15">
      <c r="A6" s="164"/>
      <c r="B6" s="165"/>
      <c r="C6" s="166"/>
      <c r="D6" s="167">
        <v>25835</v>
      </c>
      <c r="E6" s="168"/>
      <c r="F6" s="169">
        <v>30620</v>
      </c>
      <c r="G6" s="170"/>
      <c r="H6" s="171"/>
    </row>
    <row r="7" spans="1:8" x14ac:dyDescent="0.15">
      <c r="A7" s="152" t="s">
        <v>555</v>
      </c>
      <c r="B7" s="157"/>
      <c r="C7" s="158"/>
      <c r="D7" s="159">
        <v>42790</v>
      </c>
      <c r="E7" s="160"/>
      <c r="F7" s="161">
        <v>54684</v>
      </c>
      <c r="G7" s="162"/>
      <c r="H7" s="163"/>
    </row>
    <row r="8" spans="1:8" x14ac:dyDescent="0.15">
      <c r="A8" s="164"/>
      <c r="B8" s="165"/>
      <c r="C8" s="166"/>
      <c r="D8" s="167">
        <v>26069</v>
      </c>
      <c r="E8" s="168"/>
      <c r="F8" s="169">
        <v>32829</v>
      </c>
      <c r="G8" s="170"/>
      <c r="H8" s="171"/>
    </row>
    <row r="9" spans="1:8" x14ac:dyDescent="0.15">
      <c r="A9" s="152" t="s">
        <v>556</v>
      </c>
      <c r="B9" s="157"/>
      <c r="C9" s="158"/>
      <c r="D9" s="159">
        <v>29460</v>
      </c>
      <c r="E9" s="160"/>
      <c r="F9" s="161">
        <v>62383</v>
      </c>
      <c r="G9" s="162"/>
      <c r="H9" s="163"/>
    </row>
    <row r="10" spans="1:8" x14ac:dyDescent="0.15">
      <c r="A10" s="164"/>
      <c r="B10" s="165"/>
      <c r="C10" s="166"/>
      <c r="D10" s="167">
        <v>21189</v>
      </c>
      <c r="E10" s="168"/>
      <c r="F10" s="169">
        <v>35325</v>
      </c>
      <c r="G10" s="170"/>
      <c r="H10" s="171"/>
    </row>
    <row r="11" spans="1:8" x14ac:dyDescent="0.15">
      <c r="A11" s="152" t="s">
        <v>557</v>
      </c>
      <c r="B11" s="157"/>
      <c r="C11" s="158"/>
      <c r="D11" s="159">
        <v>37369</v>
      </c>
      <c r="E11" s="160"/>
      <c r="F11" s="161">
        <v>63812</v>
      </c>
      <c r="G11" s="162"/>
      <c r="H11" s="163"/>
    </row>
    <row r="12" spans="1:8" x14ac:dyDescent="0.15">
      <c r="A12" s="164"/>
      <c r="B12" s="165"/>
      <c r="C12" s="172"/>
      <c r="D12" s="167">
        <v>32139</v>
      </c>
      <c r="E12" s="168"/>
      <c r="F12" s="169">
        <v>33848</v>
      </c>
      <c r="G12" s="170"/>
      <c r="H12" s="171"/>
    </row>
    <row r="13" spans="1:8" x14ac:dyDescent="0.15">
      <c r="A13" s="152"/>
      <c r="B13" s="157"/>
      <c r="C13" s="173"/>
      <c r="D13" s="174">
        <v>39274</v>
      </c>
      <c r="E13" s="175"/>
      <c r="F13" s="176">
        <v>58457</v>
      </c>
      <c r="G13" s="177"/>
      <c r="H13" s="163"/>
    </row>
    <row r="14" spans="1:8" x14ac:dyDescent="0.15">
      <c r="A14" s="164"/>
      <c r="B14" s="165"/>
      <c r="C14" s="166"/>
      <c r="D14" s="167">
        <v>27669</v>
      </c>
      <c r="E14" s="168"/>
      <c r="F14" s="169">
        <v>33079</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6.38</v>
      </c>
      <c r="C19" s="178">
        <f>ROUND(VALUE(SUBSTITUTE(実質収支比率等に係る経年分析!G$48,"▲","-")),2)</f>
        <v>6.22</v>
      </c>
      <c r="D19" s="178">
        <f>ROUND(VALUE(SUBSTITUTE(実質収支比率等に係る経年分析!H$48,"▲","-")),2)</f>
        <v>7.05</v>
      </c>
      <c r="E19" s="178">
        <f>ROUND(VALUE(SUBSTITUTE(実質収支比率等に係る経年分析!I$48,"▲","-")),2)</f>
        <v>6.01</v>
      </c>
      <c r="F19" s="178">
        <f>ROUND(VALUE(SUBSTITUTE(実質収支比率等に係る経年分析!J$48,"▲","-")),2)</f>
        <v>6.57</v>
      </c>
    </row>
    <row r="20" spans="1:11" x14ac:dyDescent="0.15">
      <c r="A20" s="178" t="s">
        <v>55</v>
      </c>
      <c r="B20" s="178">
        <f>ROUND(VALUE(SUBSTITUTE(実質収支比率等に係る経年分析!F$47,"▲","-")),2)</f>
        <v>23.55</v>
      </c>
      <c r="C20" s="178">
        <f>ROUND(VALUE(SUBSTITUTE(実質収支比率等に係る経年分析!G$47,"▲","-")),2)</f>
        <v>23.5</v>
      </c>
      <c r="D20" s="178">
        <f>ROUND(VALUE(SUBSTITUTE(実質収支比率等に係る経年分析!H$47,"▲","-")),2)</f>
        <v>21.08</v>
      </c>
      <c r="E20" s="178">
        <f>ROUND(VALUE(SUBSTITUTE(実質収支比率等に係る経年分析!I$47,"▲","-")),2)</f>
        <v>24.98</v>
      </c>
      <c r="F20" s="178">
        <f>ROUND(VALUE(SUBSTITUTE(実質収支比率等に係る経年分析!J$47,"▲","-")),2)</f>
        <v>20.87</v>
      </c>
    </row>
    <row r="21" spans="1:11" x14ac:dyDescent="0.15">
      <c r="A21" s="178" t="s">
        <v>56</v>
      </c>
      <c r="B21" s="178">
        <f>IF(ISNUMBER(VALUE(SUBSTITUTE(実質収支比率等に係る経年分析!F$49,"▲","-"))),ROUND(VALUE(SUBSTITUTE(実質収支比率等に係る経年分析!F$49,"▲","-")),2),NA())</f>
        <v>1.57</v>
      </c>
      <c r="C21" s="178">
        <f>IF(ISNUMBER(VALUE(SUBSTITUTE(実質収支比率等に係る経年分析!G$49,"▲","-"))),ROUND(VALUE(SUBSTITUTE(実質収支比率等に係る経年分析!G$49,"▲","-")),2),NA())</f>
        <v>2.14</v>
      </c>
      <c r="D21" s="178">
        <f>IF(ISNUMBER(VALUE(SUBSTITUTE(実質収支比率等に係る経年分析!H$49,"▲","-"))),ROUND(VALUE(SUBSTITUTE(実質収支比率等に係る経年分析!H$49,"▲","-")),2),NA())</f>
        <v>0.44</v>
      </c>
      <c r="E21" s="178">
        <f>IF(ISNUMBER(VALUE(SUBSTITUTE(実質収支比率等に係る経年分析!I$49,"▲","-"))),ROUND(VALUE(SUBSTITUTE(実質収支比率等に係る経年分析!I$49,"▲","-")),2),NA())</f>
        <v>2.79</v>
      </c>
      <c r="F21" s="178">
        <f>IF(ISNUMBER(VALUE(SUBSTITUTE(実質収支比率等に係る経年分析!J$49,"▲","-"))),ROUND(VALUE(SUBSTITUTE(実質収支比率等に係る経年分析!J$49,"▲","-")),2),NA())</f>
        <v>-1.92</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0.14000000000000001</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0.08</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0.19</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f>IF(ROUND(VALUE(SUBSTITUTE(連結実質赤字比率に係る赤字・黒字の構成分析!I$42,"▲", "-")), 2) &lt; 0, ABS(ROUND(VALUE(SUBSTITUTE(連結実質赤字比率に係る赤字・黒字の構成分析!I$42,"▲", "-")), 2)), NA())</f>
        <v>0.02</v>
      </c>
      <c r="I28" s="179" t="e">
        <f>IF(ROUND(VALUE(SUBSTITUTE(連結実質赤字比率に係る赤字・黒字の構成分析!I$42,"▲", "-")), 2) &gt;= 0, ABS(ROUND(VALUE(SUBSTITUTE(連結実質赤字比率に係る赤字・黒字の構成分析!I$42,"▲", "-")), 2)), NA())</f>
        <v>#N/A</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農業集落排水事業特別会計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0.01</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0.01</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0.01</v>
      </c>
    </row>
    <row r="32" spans="1:11" x14ac:dyDescent="0.15">
      <c r="A32" s="179" t="str">
        <f>IF(連結実質赤字比率に係る赤字・黒字の構成分析!C$38="",NA(),連結実質赤字比率に係る赤字・黒字の構成分析!C$38)</f>
        <v>後期高齢者医療事業特別会計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0.09</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0.04</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7.0000000000000007E-2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0.08</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0.15</v>
      </c>
    </row>
    <row r="33" spans="1:16" x14ac:dyDescent="0.15">
      <c r="A33" s="179" t="str">
        <f>IF(連結実質赤字比率に係る赤字・黒字の構成分析!C$37="",NA(),連結実質赤字比率に係る赤字・黒字の構成分析!C$37)</f>
        <v>下水道事業会計</v>
      </c>
      <c r="B33" s="179" t="e">
        <f>IF(ROUND(VALUE(SUBSTITUTE(連結実質赤字比率に係る赤字・黒字の構成分析!F$37,"▲", "-")), 2) &lt; 0, ABS(ROUND(VALUE(SUBSTITUTE(連結実質赤字比率に係る赤字・黒字の構成分析!F$37,"▲", "-")), 2)), NA())</f>
        <v>#VALUE!</v>
      </c>
      <c r="C33" s="179" t="e">
        <f>IF(ROUND(VALUE(SUBSTITUTE(連結実質赤字比率に係る赤字・黒字の構成分析!F$37,"▲", "-")), 2) &gt;= 0, ABS(ROUND(VALUE(SUBSTITUTE(連結実質赤字比率に係る赤字・黒字の構成分析!F$37,"▲", "-")), 2)), NA())</f>
        <v>#VALUE!</v>
      </c>
      <c r="D33" s="179" t="e">
        <f>IF(ROUND(VALUE(SUBSTITUTE(連結実質赤字比率に係る赤字・黒字の構成分析!G$37,"▲", "-")), 2) &lt; 0, ABS(ROUND(VALUE(SUBSTITUTE(連結実質赤字比率に係る赤字・黒字の構成分析!G$37,"▲", "-")), 2)), NA())</f>
        <v>#VALUE!</v>
      </c>
      <c r="E33" s="179" t="e">
        <f>IF(ROUND(VALUE(SUBSTITUTE(連結実質赤字比率に係る赤字・黒字の構成分析!G$37,"▲", "-")), 2) &gt;= 0, ABS(ROUND(VALUE(SUBSTITUTE(連結実質赤字比率に係る赤字・黒字の構成分析!G$37,"▲", "-")), 2)), NA())</f>
        <v>#VALUE!</v>
      </c>
      <c r="F33" s="179" t="e">
        <f>IF(ROUND(VALUE(SUBSTITUTE(連結実質赤字比率に係る赤字・黒字の構成分析!H$37,"▲", "-")), 2) &lt; 0, ABS(ROUND(VALUE(SUBSTITUTE(連結実質赤字比率に係る赤字・黒字の構成分析!H$37,"▲", "-")), 2)), NA())</f>
        <v>#VALUE!</v>
      </c>
      <c r="G33" s="179" t="e">
        <f>IF(ROUND(VALUE(SUBSTITUTE(連結実質赤字比率に係る赤字・黒字の構成分析!H$37,"▲", "-")), 2) &gt;= 0, ABS(ROUND(VALUE(SUBSTITUTE(連結実質赤字比率に係る赤字・黒字の構成分析!H$37,"▲", "-")), 2)), NA())</f>
        <v>#VALUE!</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0.15</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0.23</v>
      </c>
    </row>
    <row r="34" spans="1:16" x14ac:dyDescent="0.15">
      <c r="A34" s="179" t="str">
        <f>IF(連結実質赤字比率に係る赤字・黒字の構成分析!C$36="",NA(),連結実質赤字比率に係る赤字・黒字の構成分析!C$36)</f>
        <v>国民健康保険事業特別会計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4.3</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4.7300000000000004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2.37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0.77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0.92</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6.29</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6.19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7.03</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6.03</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6.57</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11.03</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11.29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10.86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10.47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9.76</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1419</v>
      </c>
      <c r="E42" s="180"/>
      <c r="F42" s="180"/>
      <c r="G42" s="180">
        <f>'実質公債費比率（分子）の構造'!L$52</f>
        <v>1371</v>
      </c>
      <c r="H42" s="180"/>
      <c r="I42" s="180"/>
      <c r="J42" s="180">
        <f>'実質公債費比率（分子）の構造'!M$52</f>
        <v>1155</v>
      </c>
      <c r="K42" s="180"/>
      <c r="L42" s="180"/>
      <c r="M42" s="180">
        <f>'実質公債費比率（分子）の構造'!N$52</f>
        <v>1082</v>
      </c>
      <c r="N42" s="180"/>
      <c r="O42" s="180"/>
      <c r="P42" s="180">
        <f>'実質公債費比率（分子）の構造'!O$52</f>
        <v>1094</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78</v>
      </c>
      <c r="C45" s="180"/>
      <c r="D45" s="180"/>
      <c r="E45" s="180">
        <f>'実質公債費比率（分子）の構造'!L$49</f>
        <v>74</v>
      </c>
      <c r="F45" s="180"/>
      <c r="G45" s="180"/>
      <c r="H45" s="180">
        <f>'実質公債費比率（分子）の構造'!M$49</f>
        <v>76</v>
      </c>
      <c r="I45" s="180"/>
      <c r="J45" s="180"/>
      <c r="K45" s="180">
        <f>'実質公債費比率（分子）の構造'!N$49</f>
        <v>57</v>
      </c>
      <c r="L45" s="180"/>
      <c r="M45" s="180"/>
      <c r="N45" s="180">
        <f>'実質公債費比率（分子）の構造'!O$49</f>
        <v>48</v>
      </c>
      <c r="O45" s="180"/>
      <c r="P45" s="180"/>
    </row>
    <row r="46" spans="1:16" x14ac:dyDescent="0.15">
      <c r="A46" s="180" t="s">
        <v>67</v>
      </c>
      <c r="B46" s="180">
        <f>'実質公債費比率（分子）の構造'!K$48</f>
        <v>127</v>
      </c>
      <c r="C46" s="180"/>
      <c r="D46" s="180"/>
      <c r="E46" s="180">
        <f>'実質公債費比率（分子）の構造'!L$48</f>
        <v>125</v>
      </c>
      <c r="F46" s="180"/>
      <c r="G46" s="180"/>
      <c r="H46" s="180">
        <f>'実質公債費比率（分子）の構造'!M$48</f>
        <v>122</v>
      </c>
      <c r="I46" s="180"/>
      <c r="J46" s="180"/>
      <c r="K46" s="180">
        <f>'実質公債費比率（分子）の構造'!N$48</f>
        <v>110</v>
      </c>
      <c r="L46" s="180"/>
      <c r="M46" s="180"/>
      <c r="N46" s="180">
        <f>'実質公債費比率（分子）の構造'!O$48</f>
        <v>119</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1377</v>
      </c>
      <c r="C49" s="180"/>
      <c r="D49" s="180"/>
      <c r="E49" s="180">
        <f>'実質公債費比率（分子）の構造'!L$45</f>
        <v>1314</v>
      </c>
      <c r="F49" s="180"/>
      <c r="G49" s="180"/>
      <c r="H49" s="180">
        <f>'実質公債費比率（分子）の構造'!M$45</f>
        <v>971</v>
      </c>
      <c r="I49" s="180"/>
      <c r="J49" s="180"/>
      <c r="K49" s="180">
        <f>'実質公債費比率（分子）の構造'!N$45</f>
        <v>946</v>
      </c>
      <c r="L49" s="180"/>
      <c r="M49" s="180"/>
      <c r="N49" s="180">
        <f>'実質公債費比率（分子）の構造'!O$45</f>
        <v>972</v>
      </c>
      <c r="O49" s="180"/>
      <c r="P49" s="180"/>
    </row>
    <row r="50" spans="1:16" x14ac:dyDescent="0.15">
      <c r="A50" s="180" t="s">
        <v>71</v>
      </c>
      <c r="B50" s="180" t="e">
        <f>NA()</f>
        <v>#N/A</v>
      </c>
      <c r="C50" s="180">
        <f>IF(ISNUMBER('実質公債費比率（分子）の構造'!K$53),'実質公債費比率（分子）の構造'!K$53,NA())</f>
        <v>163</v>
      </c>
      <c r="D50" s="180" t="e">
        <f>NA()</f>
        <v>#N/A</v>
      </c>
      <c r="E50" s="180" t="e">
        <f>NA()</f>
        <v>#N/A</v>
      </c>
      <c r="F50" s="180">
        <f>IF(ISNUMBER('実質公債費比率（分子）の構造'!L$53),'実質公債費比率（分子）の構造'!L$53,NA())</f>
        <v>142</v>
      </c>
      <c r="G50" s="180" t="e">
        <f>NA()</f>
        <v>#N/A</v>
      </c>
      <c r="H50" s="180" t="e">
        <f>NA()</f>
        <v>#N/A</v>
      </c>
      <c r="I50" s="180">
        <f>IF(ISNUMBER('実質公債費比率（分子）の構造'!M$53),'実質公債費比率（分子）の構造'!M$53,NA())</f>
        <v>14</v>
      </c>
      <c r="J50" s="180" t="e">
        <f>NA()</f>
        <v>#N/A</v>
      </c>
      <c r="K50" s="180" t="e">
        <f>NA()</f>
        <v>#N/A</v>
      </c>
      <c r="L50" s="180">
        <f>IF(ISNUMBER('実質公債費比率（分子）の構造'!N$53),'実質公債費比率（分子）の構造'!N$53,NA())</f>
        <v>31</v>
      </c>
      <c r="M50" s="180" t="e">
        <f>NA()</f>
        <v>#N/A</v>
      </c>
      <c r="N50" s="180" t="e">
        <f>NA()</f>
        <v>#N/A</v>
      </c>
      <c r="O50" s="180">
        <f>IF(ISNUMBER('実質公債費比率（分子）の構造'!O$53),'実質公債費比率（分子）の構造'!O$53,NA())</f>
        <v>45</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13906</v>
      </c>
      <c r="E56" s="179"/>
      <c r="F56" s="179"/>
      <c r="G56" s="179">
        <f>'将来負担比率（分子）の構造'!J$52</f>
        <v>13419</v>
      </c>
      <c r="H56" s="179"/>
      <c r="I56" s="179"/>
      <c r="J56" s="179">
        <f>'将来負担比率（分子）の構造'!K$52</f>
        <v>13084</v>
      </c>
      <c r="K56" s="179"/>
      <c r="L56" s="179"/>
      <c r="M56" s="179">
        <f>'将来負担比率（分子）の構造'!L$52</f>
        <v>12781</v>
      </c>
      <c r="N56" s="179"/>
      <c r="O56" s="179"/>
      <c r="P56" s="179">
        <f>'将来負担比率（分子）の構造'!M$52</f>
        <v>12692</v>
      </c>
    </row>
    <row r="57" spans="1:16" x14ac:dyDescent="0.15">
      <c r="A57" s="179" t="s">
        <v>42</v>
      </c>
      <c r="B57" s="179"/>
      <c r="C57" s="179"/>
      <c r="D57" s="179">
        <f>'将来負担比率（分子）の構造'!I$51</f>
        <v>13</v>
      </c>
      <c r="E57" s="179"/>
      <c r="F57" s="179"/>
      <c r="G57" s="179">
        <f>'将来負担比率（分子）の構造'!J$51</f>
        <v>4</v>
      </c>
      <c r="H57" s="179"/>
      <c r="I57" s="179"/>
      <c r="J57" s="179" t="str">
        <f>'将来負担比率（分子）の構造'!K$51</f>
        <v>-</v>
      </c>
      <c r="K57" s="179"/>
      <c r="L57" s="179"/>
      <c r="M57" s="179" t="str">
        <f>'将来負担比率（分子）の構造'!L$51</f>
        <v>-</v>
      </c>
      <c r="N57" s="179"/>
      <c r="O57" s="179"/>
      <c r="P57" s="179">
        <f>'将来負担比率（分子）の構造'!M$51</f>
        <v>43</v>
      </c>
    </row>
    <row r="58" spans="1:16" x14ac:dyDescent="0.15">
      <c r="A58" s="179" t="s">
        <v>41</v>
      </c>
      <c r="B58" s="179"/>
      <c r="C58" s="179"/>
      <c r="D58" s="179">
        <f>'将来負担比率（分子）の構造'!I$50</f>
        <v>10762</v>
      </c>
      <c r="E58" s="179"/>
      <c r="F58" s="179"/>
      <c r="G58" s="179">
        <f>'将来負担比率（分子）の構造'!J$50</f>
        <v>11046</v>
      </c>
      <c r="H58" s="179"/>
      <c r="I58" s="179"/>
      <c r="J58" s="179">
        <f>'将来負担比率（分子）の構造'!K$50</f>
        <v>11032</v>
      </c>
      <c r="K58" s="179"/>
      <c r="L58" s="179"/>
      <c r="M58" s="179">
        <f>'将来負担比率（分子）の構造'!L$50</f>
        <v>11918</v>
      </c>
      <c r="N58" s="179"/>
      <c r="O58" s="179"/>
      <c r="P58" s="179">
        <f>'将来負担比率（分子）の構造'!M$50</f>
        <v>11871</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215</v>
      </c>
      <c r="C62" s="179"/>
      <c r="D62" s="179"/>
      <c r="E62" s="179" t="str">
        <f>'将来負担比率（分子）の構造'!J$45</f>
        <v>-</v>
      </c>
      <c r="F62" s="179"/>
      <c r="G62" s="179"/>
      <c r="H62" s="179" t="str">
        <f>'将来負担比率（分子）の構造'!K$45</f>
        <v>-</v>
      </c>
      <c r="I62" s="179"/>
      <c r="J62" s="179"/>
      <c r="K62" s="179" t="str">
        <f>'将来負担比率（分子）の構造'!L$45</f>
        <v>-</v>
      </c>
      <c r="L62" s="179"/>
      <c r="M62" s="179"/>
      <c r="N62" s="179" t="str">
        <f>'将来負担比率（分子）の構造'!M$45</f>
        <v>-</v>
      </c>
      <c r="O62" s="179"/>
      <c r="P62" s="179"/>
    </row>
    <row r="63" spans="1:16" x14ac:dyDescent="0.15">
      <c r="A63" s="179" t="s">
        <v>34</v>
      </c>
      <c r="B63" s="179">
        <f>'将来負担比率（分子）の構造'!I$44</f>
        <v>638</v>
      </c>
      <c r="C63" s="179"/>
      <c r="D63" s="179"/>
      <c r="E63" s="179">
        <f>'将来負担比率（分子）の構造'!J$44</f>
        <v>669</v>
      </c>
      <c r="F63" s="179"/>
      <c r="G63" s="179"/>
      <c r="H63" s="179">
        <f>'将来負担比率（分子）の構造'!K$44</f>
        <v>587</v>
      </c>
      <c r="I63" s="179"/>
      <c r="J63" s="179"/>
      <c r="K63" s="179">
        <f>'将来負担比率（分子）の構造'!L$44</f>
        <v>513</v>
      </c>
      <c r="L63" s="179"/>
      <c r="M63" s="179"/>
      <c r="N63" s="179">
        <f>'将来負担比率（分子）の構造'!M$44</f>
        <v>593</v>
      </c>
      <c r="O63" s="179"/>
      <c r="P63" s="179"/>
    </row>
    <row r="64" spans="1:16" x14ac:dyDescent="0.15">
      <c r="A64" s="179" t="s">
        <v>33</v>
      </c>
      <c r="B64" s="179">
        <f>'将来負担比率（分子）の構造'!I$43</f>
        <v>1547</v>
      </c>
      <c r="C64" s="179"/>
      <c r="D64" s="179"/>
      <c r="E64" s="179">
        <f>'将来負担比率（分子）の構造'!J$43</f>
        <v>1445</v>
      </c>
      <c r="F64" s="179"/>
      <c r="G64" s="179"/>
      <c r="H64" s="179">
        <f>'将来負担比率（分子）の構造'!K$43</f>
        <v>1338</v>
      </c>
      <c r="I64" s="179"/>
      <c r="J64" s="179"/>
      <c r="K64" s="179">
        <f>'将来負担比率（分子）の構造'!L$43</f>
        <v>1174</v>
      </c>
      <c r="L64" s="179"/>
      <c r="M64" s="179"/>
      <c r="N64" s="179">
        <f>'将来負担比率（分子）の構造'!M$43</f>
        <v>1079</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12026</v>
      </c>
      <c r="C66" s="179"/>
      <c r="D66" s="179"/>
      <c r="E66" s="179">
        <f>'将来負担比率（分子）の構造'!J$41</f>
        <v>11710</v>
      </c>
      <c r="F66" s="179"/>
      <c r="G66" s="179"/>
      <c r="H66" s="179">
        <f>'将来負担比率（分子）の構造'!K$41</f>
        <v>11525</v>
      </c>
      <c r="I66" s="179"/>
      <c r="J66" s="179"/>
      <c r="K66" s="179">
        <f>'将来負担比率（分子）の構造'!L$41</f>
        <v>11632</v>
      </c>
      <c r="L66" s="179"/>
      <c r="M66" s="179"/>
      <c r="N66" s="179">
        <f>'将来負担比率（分子）の構造'!M$41</f>
        <v>11772</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2283</v>
      </c>
      <c r="C72" s="183">
        <f>基金残高に係る経年分析!G55</f>
        <v>2699</v>
      </c>
      <c r="D72" s="183">
        <f>基金残高に係る経年分析!H55</f>
        <v>2380</v>
      </c>
    </row>
    <row r="73" spans="1:16" x14ac:dyDescent="0.15">
      <c r="A73" s="182" t="s">
        <v>78</v>
      </c>
      <c r="B73" s="183">
        <f>基金残高に係る経年分析!F56</f>
        <v>1208</v>
      </c>
      <c r="C73" s="183">
        <f>基金残高に係る経年分析!G56</f>
        <v>1208</v>
      </c>
      <c r="D73" s="183">
        <f>基金残高に係る経年分析!H56</f>
        <v>1208</v>
      </c>
    </row>
    <row r="74" spans="1:16" x14ac:dyDescent="0.15">
      <c r="A74" s="182" t="s">
        <v>79</v>
      </c>
      <c r="B74" s="183">
        <f>基金残高に係る経年分析!F57</f>
        <v>6516</v>
      </c>
      <c r="C74" s="183">
        <f>基金残高に係る経年分析!G57</f>
        <v>6843</v>
      </c>
      <c r="D74" s="183">
        <f>基金残高に係る経年分析!H57</f>
        <v>7149</v>
      </c>
    </row>
  </sheetData>
  <sheetProtection algorithmName="SHA-512" hashValue="3ARvQyBCFK4JEXxIQdWFz16PhVkvenJwyKPuMekasGj40l5OtCiVXSRx0xleCzQMbcSubIqQ5U/jLIFuAwdsBg==" saltValue="KuIs1UtWLlcCfpog5VSY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7" t="s">
        <v>215</v>
      </c>
      <c r="DI1" s="798"/>
      <c r="DJ1" s="798"/>
      <c r="DK1" s="798"/>
      <c r="DL1" s="798"/>
      <c r="DM1" s="798"/>
      <c r="DN1" s="799"/>
      <c r="DO1" s="224"/>
      <c r="DP1" s="797" t="s">
        <v>216</v>
      </c>
      <c r="DQ1" s="798"/>
      <c r="DR1" s="798"/>
      <c r="DS1" s="798"/>
      <c r="DT1" s="798"/>
      <c r="DU1" s="798"/>
      <c r="DV1" s="798"/>
      <c r="DW1" s="798"/>
      <c r="DX1" s="798"/>
      <c r="DY1" s="798"/>
      <c r="DZ1" s="798"/>
      <c r="EA1" s="798"/>
      <c r="EB1" s="798"/>
      <c r="EC1" s="799"/>
      <c r="ED1" s="222"/>
      <c r="EE1" s="222"/>
      <c r="EF1" s="222"/>
      <c r="EG1" s="222"/>
      <c r="EH1" s="222"/>
      <c r="EI1" s="222"/>
      <c r="EJ1" s="222"/>
      <c r="EK1" s="222"/>
      <c r="EL1" s="222"/>
      <c r="EM1" s="222"/>
    </row>
    <row r="2" spans="2:143" ht="22.5" customHeight="1" x14ac:dyDescent="0.15">
      <c r="B2" s="225" t="s">
        <v>217</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8" customFormat="1" ht="11.25" customHeight="1" x14ac:dyDescent="0.15">
      <c r="B5" s="744" t="s">
        <v>228</v>
      </c>
      <c r="C5" s="745"/>
      <c r="D5" s="745"/>
      <c r="E5" s="745"/>
      <c r="F5" s="745"/>
      <c r="G5" s="745"/>
      <c r="H5" s="745"/>
      <c r="I5" s="745"/>
      <c r="J5" s="745"/>
      <c r="K5" s="745"/>
      <c r="L5" s="745"/>
      <c r="M5" s="745"/>
      <c r="N5" s="745"/>
      <c r="O5" s="745"/>
      <c r="P5" s="745"/>
      <c r="Q5" s="746"/>
      <c r="R5" s="733">
        <v>7149635</v>
      </c>
      <c r="S5" s="734"/>
      <c r="T5" s="734"/>
      <c r="U5" s="734"/>
      <c r="V5" s="734"/>
      <c r="W5" s="734"/>
      <c r="X5" s="734"/>
      <c r="Y5" s="777"/>
      <c r="Z5" s="795">
        <v>27.6</v>
      </c>
      <c r="AA5" s="795"/>
      <c r="AB5" s="795"/>
      <c r="AC5" s="795"/>
      <c r="AD5" s="796">
        <v>7149635</v>
      </c>
      <c r="AE5" s="796"/>
      <c r="AF5" s="796"/>
      <c r="AG5" s="796"/>
      <c r="AH5" s="796"/>
      <c r="AI5" s="796"/>
      <c r="AJ5" s="796"/>
      <c r="AK5" s="796"/>
      <c r="AL5" s="778">
        <v>66.8</v>
      </c>
      <c r="AM5" s="749"/>
      <c r="AN5" s="749"/>
      <c r="AO5" s="779"/>
      <c r="AP5" s="744" t="s">
        <v>229</v>
      </c>
      <c r="AQ5" s="745"/>
      <c r="AR5" s="745"/>
      <c r="AS5" s="745"/>
      <c r="AT5" s="745"/>
      <c r="AU5" s="745"/>
      <c r="AV5" s="745"/>
      <c r="AW5" s="745"/>
      <c r="AX5" s="745"/>
      <c r="AY5" s="745"/>
      <c r="AZ5" s="745"/>
      <c r="BA5" s="745"/>
      <c r="BB5" s="745"/>
      <c r="BC5" s="745"/>
      <c r="BD5" s="745"/>
      <c r="BE5" s="745"/>
      <c r="BF5" s="746"/>
      <c r="BG5" s="678">
        <v>7149635</v>
      </c>
      <c r="BH5" s="679"/>
      <c r="BI5" s="679"/>
      <c r="BJ5" s="679"/>
      <c r="BK5" s="679"/>
      <c r="BL5" s="679"/>
      <c r="BM5" s="679"/>
      <c r="BN5" s="680"/>
      <c r="BO5" s="711">
        <v>100</v>
      </c>
      <c r="BP5" s="711"/>
      <c r="BQ5" s="711"/>
      <c r="BR5" s="711"/>
      <c r="BS5" s="712" t="s">
        <v>230</v>
      </c>
      <c r="BT5" s="712"/>
      <c r="BU5" s="712"/>
      <c r="BV5" s="712"/>
      <c r="BW5" s="712"/>
      <c r="BX5" s="712"/>
      <c r="BY5" s="712"/>
      <c r="BZ5" s="712"/>
      <c r="CA5" s="712"/>
      <c r="CB5" s="775"/>
      <c r="CD5" s="782" t="s">
        <v>224</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222</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192282</v>
      </c>
      <c r="S6" s="679"/>
      <c r="T6" s="679"/>
      <c r="U6" s="679"/>
      <c r="V6" s="679"/>
      <c r="W6" s="679"/>
      <c r="X6" s="679"/>
      <c r="Y6" s="680"/>
      <c r="Z6" s="711">
        <v>0.7</v>
      </c>
      <c r="AA6" s="711"/>
      <c r="AB6" s="711"/>
      <c r="AC6" s="711"/>
      <c r="AD6" s="712">
        <v>192282</v>
      </c>
      <c r="AE6" s="712"/>
      <c r="AF6" s="712"/>
      <c r="AG6" s="712"/>
      <c r="AH6" s="712"/>
      <c r="AI6" s="712"/>
      <c r="AJ6" s="712"/>
      <c r="AK6" s="712"/>
      <c r="AL6" s="681">
        <v>1.8</v>
      </c>
      <c r="AM6" s="682"/>
      <c r="AN6" s="682"/>
      <c r="AO6" s="713"/>
      <c r="AP6" s="675" t="s">
        <v>235</v>
      </c>
      <c r="AQ6" s="676"/>
      <c r="AR6" s="676"/>
      <c r="AS6" s="676"/>
      <c r="AT6" s="676"/>
      <c r="AU6" s="676"/>
      <c r="AV6" s="676"/>
      <c r="AW6" s="676"/>
      <c r="AX6" s="676"/>
      <c r="AY6" s="676"/>
      <c r="AZ6" s="676"/>
      <c r="BA6" s="676"/>
      <c r="BB6" s="676"/>
      <c r="BC6" s="676"/>
      <c r="BD6" s="676"/>
      <c r="BE6" s="676"/>
      <c r="BF6" s="677"/>
      <c r="BG6" s="678">
        <v>7149635</v>
      </c>
      <c r="BH6" s="679"/>
      <c r="BI6" s="679"/>
      <c r="BJ6" s="679"/>
      <c r="BK6" s="679"/>
      <c r="BL6" s="679"/>
      <c r="BM6" s="679"/>
      <c r="BN6" s="680"/>
      <c r="BO6" s="711">
        <v>100</v>
      </c>
      <c r="BP6" s="711"/>
      <c r="BQ6" s="711"/>
      <c r="BR6" s="711"/>
      <c r="BS6" s="712" t="s">
        <v>230</v>
      </c>
      <c r="BT6" s="712"/>
      <c r="BU6" s="712"/>
      <c r="BV6" s="712"/>
      <c r="BW6" s="712"/>
      <c r="BX6" s="712"/>
      <c r="BY6" s="712"/>
      <c r="BZ6" s="712"/>
      <c r="CA6" s="712"/>
      <c r="CB6" s="775"/>
      <c r="CD6" s="736" t="s">
        <v>236</v>
      </c>
      <c r="CE6" s="737"/>
      <c r="CF6" s="737"/>
      <c r="CG6" s="737"/>
      <c r="CH6" s="737"/>
      <c r="CI6" s="737"/>
      <c r="CJ6" s="737"/>
      <c r="CK6" s="737"/>
      <c r="CL6" s="737"/>
      <c r="CM6" s="737"/>
      <c r="CN6" s="737"/>
      <c r="CO6" s="737"/>
      <c r="CP6" s="737"/>
      <c r="CQ6" s="738"/>
      <c r="CR6" s="678">
        <v>152351</v>
      </c>
      <c r="CS6" s="679"/>
      <c r="CT6" s="679"/>
      <c r="CU6" s="679"/>
      <c r="CV6" s="679"/>
      <c r="CW6" s="679"/>
      <c r="CX6" s="679"/>
      <c r="CY6" s="680"/>
      <c r="CZ6" s="778">
        <v>0.6</v>
      </c>
      <c r="DA6" s="749"/>
      <c r="DB6" s="749"/>
      <c r="DC6" s="781"/>
      <c r="DD6" s="684" t="s">
        <v>230</v>
      </c>
      <c r="DE6" s="679"/>
      <c r="DF6" s="679"/>
      <c r="DG6" s="679"/>
      <c r="DH6" s="679"/>
      <c r="DI6" s="679"/>
      <c r="DJ6" s="679"/>
      <c r="DK6" s="679"/>
      <c r="DL6" s="679"/>
      <c r="DM6" s="679"/>
      <c r="DN6" s="679"/>
      <c r="DO6" s="679"/>
      <c r="DP6" s="680"/>
      <c r="DQ6" s="684">
        <v>152306</v>
      </c>
      <c r="DR6" s="679"/>
      <c r="DS6" s="679"/>
      <c r="DT6" s="679"/>
      <c r="DU6" s="679"/>
      <c r="DV6" s="679"/>
      <c r="DW6" s="679"/>
      <c r="DX6" s="679"/>
      <c r="DY6" s="679"/>
      <c r="DZ6" s="679"/>
      <c r="EA6" s="679"/>
      <c r="EB6" s="679"/>
      <c r="EC6" s="725"/>
    </row>
    <row r="7" spans="2:143" ht="11.25" customHeight="1" x14ac:dyDescent="0.15">
      <c r="B7" s="675" t="s">
        <v>237</v>
      </c>
      <c r="C7" s="676"/>
      <c r="D7" s="676"/>
      <c r="E7" s="676"/>
      <c r="F7" s="676"/>
      <c r="G7" s="676"/>
      <c r="H7" s="676"/>
      <c r="I7" s="676"/>
      <c r="J7" s="676"/>
      <c r="K7" s="676"/>
      <c r="L7" s="676"/>
      <c r="M7" s="676"/>
      <c r="N7" s="676"/>
      <c r="O7" s="676"/>
      <c r="P7" s="676"/>
      <c r="Q7" s="677"/>
      <c r="R7" s="678">
        <v>8348</v>
      </c>
      <c r="S7" s="679"/>
      <c r="T7" s="679"/>
      <c r="U7" s="679"/>
      <c r="V7" s="679"/>
      <c r="W7" s="679"/>
      <c r="X7" s="679"/>
      <c r="Y7" s="680"/>
      <c r="Z7" s="711">
        <v>0</v>
      </c>
      <c r="AA7" s="711"/>
      <c r="AB7" s="711"/>
      <c r="AC7" s="711"/>
      <c r="AD7" s="712">
        <v>8348</v>
      </c>
      <c r="AE7" s="712"/>
      <c r="AF7" s="712"/>
      <c r="AG7" s="712"/>
      <c r="AH7" s="712"/>
      <c r="AI7" s="712"/>
      <c r="AJ7" s="712"/>
      <c r="AK7" s="712"/>
      <c r="AL7" s="681">
        <v>0.1</v>
      </c>
      <c r="AM7" s="682"/>
      <c r="AN7" s="682"/>
      <c r="AO7" s="713"/>
      <c r="AP7" s="675" t="s">
        <v>238</v>
      </c>
      <c r="AQ7" s="676"/>
      <c r="AR7" s="676"/>
      <c r="AS7" s="676"/>
      <c r="AT7" s="676"/>
      <c r="AU7" s="676"/>
      <c r="AV7" s="676"/>
      <c r="AW7" s="676"/>
      <c r="AX7" s="676"/>
      <c r="AY7" s="676"/>
      <c r="AZ7" s="676"/>
      <c r="BA7" s="676"/>
      <c r="BB7" s="676"/>
      <c r="BC7" s="676"/>
      <c r="BD7" s="676"/>
      <c r="BE7" s="676"/>
      <c r="BF7" s="677"/>
      <c r="BG7" s="678">
        <v>3406584</v>
      </c>
      <c r="BH7" s="679"/>
      <c r="BI7" s="679"/>
      <c r="BJ7" s="679"/>
      <c r="BK7" s="679"/>
      <c r="BL7" s="679"/>
      <c r="BM7" s="679"/>
      <c r="BN7" s="680"/>
      <c r="BO7" s="711">
        <v>47.6</v>
      </c>
      <c r="BP7" s="711"/>
      <c r="BQ7" s="711"/>
      <c r="BR7" s="711"/>
      <c r="BS7" s="712" t="s">
        <v>146</v>
      </c>
      <c r="BT7" s="712"/>
      <c r="BU7" s="712"/>
      <c r="BV7" s="712"/>
      <c r="BW7" s="712"/>
      <c r="BX7" s="712"/>
      <c r="BY7" s="712"/>
      <c r="BZ7" s="712"/>
      <c r="CA7" s="712"/>
      <c r="CB7" s="775"/>
      <c r="CD7" s="717" t="s">
        <v>239</v>
      </c>
      <c r="CE7" s="718"/>
      <c r="CF7" s="718"/>
      <c r="CG7" s="718"/>
      <c r="CH7" s="718"/>
      <c r="CI7" s="718"/>
      <c r="CJ7" s="718"/>
      <c r="CK7" s="718"/>
      <c r="CL7" s="718"/>
      <c r="CM7" s="718"/>
      <c r="CN7" s="718"/>
      <c r="CO7" s="718"/>
      <c r="CP7" s="718"/>
      <c r="CQ7" s="719"/>
      <c r="CR7" s="678">
        <v>9305656</v>
      </c>
      <c r="CS7" s="679"/>
      <c r="CT7" s="679"/>
      <c r="CU7" s="679"/>
      <c r="CV7" s="679"/>
      <c r="CW7" s="679"/>
      <c r="CX7" s="679"/>
      <c r="CY7" s="680"/>
      <c r="CZ7" s="711">
        <v>37.700000000000003</v>
      </c>
      <c r="DA7" s="711"/>
      <c r="DB7" s="711"/>
      <c r="DC7" s="711"/>
      <c r="DD7" s="684">
        <v>55543</v>
      </c>
      <c r="DE7" s="679"/>
      <c r="DF7" s="679"/>
      <c r="DG7" s="679"/>
      <c r="DH7" s="679"/>
      <c r="DI7" s="679"/>
      <c r="DJ7" s="679"/>
      <c r="DK7" s="679"/>
      <c r="DL7" s="679"/>
      <c r="DM7" s="679"/>
      <c r="DN7" s="679"/>
      <c r="DO7" s="679"/>
      <c r="DP7" s="680"/>
      <c r="DQ7" s="684">
        <v>2591505</v>
      </c>
      <c r="DR7" s="679"/>
      <c r="DS7" s="679"/>
      <c r="DT7" s="679"/>
      <c r="DU7" s="679"/>
      <c r="DV7" s="679"/>
      <c r="DW7" s="679"/>
      <c r="DX7" s="679"/>
      <c r="DY7" s="679"/>
      <c r="DZ7" s="679"/>
      <c r="EA7" s="679"/>
      <c r="EB7" s="679"/>
      <c r="EC7" s="725"/>
    </row>
    <row r="8" spans="2:143" ht="11.25" customHeight="1" x14ac:dyDescent="0.15">
      <c r="B8" s="675" t="s">
        <v>240</v>
      </c>
      <c r="C8" s="676"/>
      <c r="D8" s="676"/>
      <c r="E8" s="676"/>
      <c r="F8" s="676"/>
      <c r="G8" s="676"/>
      <c r="H8" s="676"/>
      <c r="I8" s="676"/>
      <c r="J8" s="676"/>
      <c r="K8" s="676"/>
      <c r="L8" s="676"/>
      <c r="M8" s="676"/>
      <c r="N8" s="676"/>
      <c r="O8" s="676"/>
      <c r="P8" s="676"/>
      <c r="Q8" s="677"/>
      <c r="R8" s="678">
        <v>31494</v>
      </c>
      <c r="S8" s="679"/>
      <c r="T8" s="679"/>
      <c r="U8" s="679"/>
      <c r="V8" s="679"/>
      <c r="W8" s="679"/>
      <c r="X8" s="679"/>
      <c r="Y8" s="680"/>
      <c r="Z8" s="711">
        <v>0.1</v>
      </c>
      <c r="AA8" s="711"/>
      <c r="AB8" s="711"/>
      <c r="AC8" s="711"/>
      <c r="AD8" s="712">
        <v>31494</v>
      </c>
      <c r="AE8" s="712"/>
      <c r="AF8" s="712"/>
      <c r="AG8" s="712"/>
      <c r="AH8" s="712"/>
      <c r="AI8" s="712"/>
      <c r="AJ8" s="712"/>
      <c r="AK8" s="712"/>
      <c r="AL8" s="681">
        <v>0.3</v>
      </c>
      <c r="AM8" s="682"/>
      <c r="AN8" s="682"/>
      <c r="AO8" s="713"/>
      <c r="AP8" s="675" t="s">
        <v>241</v>
      </c>
      <c r="AQ8" s="676"/>
      <c r="AR8" s="676"/>
      <c r="AS8" s="676"/>
      <c r="AT8" s="676"/>
      <c r="AU8" s="676"/>
      <c r="AV8" s="676"/>
      <c r="AW8" s="676"/>
      <c r="AX8" s="676"/>
      <c r="AY8" s="676"/>
      <c r="AZ8" s="676"/>
      <c r="BA8" s="676"/>
      <c r="BB8" s="676"/>
      <c r="BC8" s="676"/>
      <c r="BD8" s="676"/>
      <c r="BE8" s="676"/>
      <c r="BF8" s="677"/>
      <c r="BG8" s="678">
        <v>99247</v>
      </c>
      <c r="BH8" s="679"/>
      <c r="BI8" s="679"/>
      <c r="BJ8" s="679"/>
      <c r="BK8" s="679"/>
      <c r="BL8" s="679"/>
      <c r="BM8" s="679"/>
      <c r="BN8" s="680"/>
      <c r="BO8" s="711">
        <v>1.4</v>
      </c>
      <c r="BP8" s="711"/>
      <c r="BQ8" s="711"/>
      <c r="BR8" s="711"/>
      <c r="BS8" s="684" t="s">
        <v>146</v>
      </c>
      <c r="BT8" s="679"/>
      <c r="BU8" s="679"/>
      <c r="BV8" s="679"/>
      <c r="BW8" s="679"/>
      <c r="BX8" s="679"/>
      <c r="BY8" s="679"/>
      <c r="BZ8" s="679"/>
      <c r="CA8" s="679"/>
      <c r="CB8" s="725"/>
      <c r="CD8" s="717" t="s">
        <v>242</v>
      </c>
      <c r="CE8" s="718"/>
      <c r="CF8" s="718"/>
      <c r="CG8" s="718"/>
      <c r="CH8" s="718"/>
      <c r="CI8" s="718"/>
      <c r="CJ8" s="718"/>
      <c r="CK8" s="718"/>
      <c r="CL8" s="718"/>
      <c r="CM8" s="718"/>
      <c r="CN8" s="718"/>
      <c r="CO8" s="718"/>
      <c r="CP8" s="718"/>
      <c r="CQ8" s="719"/>
      <c r="CR8" s="678">
        <v>7057729</v>
      </c>
      <c r="CS8" s="679"/>
      <c r="CT8" s="679"/>
      <c r="CU8" s="679"/>
      <c r="CV8" s="679"/>
      <c r="CW8" s="679"/>
      <c r="CX8" s="679"/>
      <c r="CY8" s="680"/>
      <c r="CZ8" s="711">
        <v>28.6</v>
      </c>
      <c r="DA8" s="711"/>
      <c r="DB8" s="711"/>
      <c r="DC8" s="711"/>
      <c r="DD8" s="684">
        <v>28271</v>
      </c>
      <c r="DE8" s="679"/>
      <c r="DF8" s="679"/>
      <c r="DG8" s="679"/>
      <c r="DH8" s="679"/>
      <c r="DI8" s="679"/>
      <c r="DJ8" s="679"/>
      <c r="DK8" s="679"/>
      <c r="DL8" s="679"/>
      <c r="DM8" s="679"/>
      <c r="DN8" s="679"/>
      <c r="DO8" s="679"/>
      <c r="DP8" s="680"/>
      <c r="DQ8" s="684">
        <v>3716734</v>
      </c>
      <c r="DR8" s="679"/>
      <c r="DS8" s="679"/>
      <c r="DT8" s="679"/>
      <c r="DU8" s="679"/>
      <c r="DV8" s="679"/>
      <c r="DW8" s="679"/>
      <c r="DX8" s="679"/>
      <c r="DY8" s="679"/>
      <c r="DZ8" s="679"/>
      <c r="EA8" s="679"/>
      <c r="EB8" s="679"/>
      <c r="EC8" s="725"/>
    </row>
    <row r="9" spans="2:143" ht="11.25" customHeight="1" x14ac:dyDescent="0.15">
      <c r="B9" s="675" t="s">
        <v>243</v>
      </c>
      <c r="C9" s="676"/>
      <c r="D9" s="676"/>
      <c r="E9" s="676"/>
      <c r="F9" s="676"/>
      <c r="G9" s="676"/>
      <c r="H9" s="676"/>
      <c r="I9" s="676"/>
      <c r="J9" s="676"/>
      <c r="K9" s="676"/>
      <c r="L9" s="676"/>
      <c r="M9" s="676"/>
      <c r="N9" s="676"/>
      <c r="O9" s="676"/>
      <c r="P9" s="676"/>
      <c r="Q9" s="677"/>
      <c r="R9" s="678">
        <v>36898</v>
      </c>
      <c r="S9" s="679"/>
      <c r="T9" s="679"/>
      <c r="U9" s="679"/>
      <c r="V9" s="679"/>
      <c r="W9" s="679"/>
      <c r="X9" s="679"/>
      <c r="Y9" s="680"/>
      <c r="Z9" s="711">
        <v>0.1</v>
      </c>
      <c r="AA9" s="711"/>
      <c r="AB9" s="711"/>
      <c r="AC9" s="711"/>
      <c r="AD9" s="712">
        <v>36898</v>
      </c>
      <c r="AE9" s="712"/>
      <c r="AF9" s="712"/>
      <c r="AG9" s="712"/>
      <c r="AH9" s="712"/>
      <c r="AI9" s="712"/>
      <c r="AJ9" s="712"/>
      <c r="AK9" s="712"/>
      <c r="AL9" s="681">
        <v>0.3</v>
      </c>
      <c r="AM9" s="682"/>
      <c r="AN9" s="682"/>
      <c r="AO9" s="713"/>
      <c r="AP9" s="675" t="s">
        <v>244</v>
      </c>
      <c r="AQ9" s="676"/>
      <c r="AR9" s="676"/>
      <c r="AS9" s="676"/>
      <c r="AT9" s="676"/>
      <c r="AU9" s="676"/>
      <c r="AV9" s="676"/>
      <c r="AW9" s="676"/>
      <c r="AX9" s="676"/>
      <c r="AY9" s="676"/>
      <c r="AZ9" s="676"/>
      <c r="BA9" s="676"/>
      <c r="BB9" s="676"/>
      <c r="BC9" s="676"/>
      <c r="BD9" s="676"/>
      <c r="BE9" s="676"/>
      <c r="BF9" s="677"/>
      <c r="BG9" s="678">
        <v>2962564</v>
      </c>
      <c r="BH9" s="679"/>
      <c r="BI9" s="679"/>
      <c r="BJ9" s="679"/>
      <c r="BK9" s="679"/>
      <c r="BL9" s="679"/>
      <c r="BM9" s="679"/>
      <c r="BN9" s="680"/>
      <c r="BO9" s="711">
        <v>41.4</v>
      </c>
      <c r="BP9" s="711"/>
      <c r="BQ9" s="711"/>
      <c r="BR9" s="711"/>
      <c r="BS9" s="684" t="s">
        <v>230</v>
      </c>
      <c r="BT9" s="679"/>
      <c r="BU9" s="679"/>
      <c r="BV9" s="679"/>
      <c r="BW9" s="679"/>
      <c r="BX9" s="679"/>
      <c r="BY9" s="679"/>
      <c r="BZ9" s="679"/>
      <c r="CA9" s="679"/>
      <c r="CB9" s="725"/>
      <c r="CD9" s="717" t="s">
        <v>245</v>
      </c>
      <c r="CE9" s="718"/>
      <c r="CF9" s="718"/>
      <c r="CG9" s="718"/>
      <c r="CH9" s="718"/>
      <c r="CI9" s="718"/>
      <c r="CJ9" s="718"/>
      <c r="CK9" s="718"/>
      <c r="CL9" s="718"/>
      <c r="CM9" s="718"/>
      <c r="CN9" s="718"/>
      <c r="CO9" s="718"/>
      <c r="CP9" s="718"/>
      <c r="CQ9" s="719"/>
      <c r="CR9" s="678">
        <v>1438260</v>
      </c>
      <c r="CS9" s="679"/>
      <c r="CT9" s="679"/>
      <c r="CU9" s="679"/>
      <c r="CV9" s="679"/>
      <c r="CW9" s="679"/>
      <c r="CX9" s="679"/>
      <c r="CY9" s="680"/>
      <c r="CZ9" s="711">
        <v>5.8</v>
      </c>
      <c r="DA9" s="711"/>
      <c r="DB9" s="711"/>
      <c r="DC9" s="711"/>
      <c r="DD9" s="684">
        <v>61429</v>
      </c>
      <c r="DE9" s="679"/>
      <c r="DF9" s="679"/>
      <c r="DG9" s="679"/>
      <c r="DH9" s="679"/>
      <c r="DI9" s="679"/>
      <c r="DJ9" s="679"/>
      <c r="DK9" s="679"/>
      <c r="DL9" s="679"/>
      <c r="DM9" s="679"/>
      <c r="DN9" s="679"/>
      <c r="DO9" s="679"/>
      <c r="DP9" s="680"/>
      <c r="DQ9" s="684">
        <v>1198601</v>
      </c>
      <c r="DR9" s="679"/>
      <c r="DS9" s="679"/>
      <c r="DT9" s="679"/>
      <c r="DU9" s="679"/>
      <c r="DV9" s="679"/>
      <c r="DW9" s="679"/>
      <c r="DX9" s="679"/>
      <c r="DY9" s="679"/>
      <c r="DZ9" s="679"/>
      <c r="EA9" s="679"/>
      <c r="EB9" s="679"/>
      <c r="EC9" s="725"/>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230</v>
      </c>
      <c r="S10" s="679"/>
      <c r="T10" s="679"/>
      <c r="U10" s="679"/>
      <c r="V10" s="679"/>
      <c r="W10" s="679"/>
      <c r="X10" s="679"/>
      <c r="Y10" s="680"/>
      <c r="Z10" s="711" t="s">
        <v>128</v>
      </c>
      <c r="AA10" s="711"/>
      <c r="AB10" s="711"/>
      <c r="AC10" s="711"/>
      <c r="AD10" s="712" t="s">
        <v>230</v>
      </c>
      <c r="AE10" s="712"/>
      <c r="AF10" s="712"/>
      <c r="AG10" s="712"/>
      <c r="AH10" s="712"/>
      <c r="AI10" s="712"/>
      <c r="AJ10" s="712"/>
      <c r="AK10" s="712"/>
      <c r="AL10" s="681" t="s">
        <v>230</v>
      </c>
      <c r="AM10" s="682"/>
      <c r="AN10" s="682"/>
      <c r="AO10" s="713"/>
      <c r="AP10" s="675" t="s">
        <v>247</v>
      </c>
      <c r="AQ10" s="676"/>
      <c r="AR10" s="676"/>
      <c r="AS10" s="676"/>
      <c r="AT10" s="676"/>
      <c r="AU10" s="676"/>
      <c r="AV10" s="676"/>
      <c r="AW10" s="676"/>
      <c r="AX10" s="676"/>
      <c r="AY10" s="676"/>
      <c r="AZ10" s="676"/>
      <c r="BA10" s="676"/>
      <c r="BB10" s="676"/>
      <c r="BC10" s="676"/>
      <c r="BD10" s="676"/>
      <c r="BE10" s="676"/>
      <c r="BF10" s="677"/>
      <c r="BG10" s="678">
        <v>120235</v>
      </c>
      <c r="BH10" s="679"/>
      <c r="BI10" s="679"/>
      <c r="BJ10" s="679"/>
      <c r="BK10" s="679"/>
      <c r="BL10" s="679"/>
      <c r="BM10" s="679"/>
      <c r="BN10" s="680"/>
      <c r="BO10" s="711">
        <v>1.7</v>
      </c>
      <c r="BP10" s="711"/>
      <c r="BQ10" s="711"/>
      <c r="BR10" s="711"/>
      <c r="BS10" s="684" t="s">
        <v>146</v>
      </c>
      <c r="BT10" s="679"/>
      <c r="BU10" s="679"/>
      <c r="BV10" s="679"/>
      <c r="BW10" s="679"/>
      <c r="BX10" s="679"/>
      <c r="BY10" s="679"/>
      <c r="BZ10" s="679"/>
      <c r="CA10" s="679"/>
      <c r="CB10" s="725"/>
      <c r="CD10" s="717" t="s">
        <v>248</v>
      </c>
      <c r="CE10" s="718"/>
      <c r="CF10" s="718"/>
      <c r="CG10" s="718"/>
      <c r="CH10" s="718"/>
      <c r="CI10" s="718"/>
      <c r="CJ10" s="718"/>
      <c r="CK10" s="718"/>
      <c r="CL10" s="718"/>
      <c r="CM10" s="718"/>
      <c r="CN10" s="718"/>
      <c r="CO10" s="718"/>
      <c r="CP10" s="718"/>
      <c r="CQ10" s="719"/>
      <c r="CR10" s="678">
        <v>8809</v>
      </c>
      <c r="CS10" s="679"/>
      <c r="CT10" s="679"/>
      <c r="CU10" s="679"/>
      <c r="CV10" s="679"/>
      <c r="CW10" s="679"/>
      <c r="CX10" s="679"/>
      <c r="CY10" s="680"/>
      <c r="CZ10" s="711">
        <v>0</v>
      </c>
      <c r="DA10" s="711"/>
      <c r="DB10" s="711"/>
      <c r="DC10" s="711"/>
      <c r="DD10" s="684" t="s">
        <v>230</v>
      </c>
      <c r="DE10" s="679"/>
      <c r="DF10" s="679"/>
      <c r="DG10" s="679"/>
      <c r="DH10" s="679"/>
      <c r="DI10" s="679"/>
      <c r="DJ10" s="679"/>
      <c r="DK10" s="679"/>
      <c r="DL10" s="679"/>
      <c r="DM10" s="679"/>
      <c r="DN10" s="679"/>
      <c r="DO10" s="679"/>
      <c r="DP10" s="680"/>
      <c r="DQ10" s="684">
        <v>8809</v>
      </c>
      <c r="DR10" s="679"/>
      <c r="DS10" s="679"/>
      <c r="DT10" s="679"/>
      <c r="DU10" s="679"/>
      <c r="DV10" s="679"/>
      <c r="DW10" s="679"/>
      <c r="DX10" s="679"/>
      <c r="DY10" s="679"/>
      <c r="DZ10" s="679"/>
      <c r="EA10" s="679"/>
      <c r="EB10" s="679"/>
      <c r="EC10" s="725"/>
    </row>
    <row r="11" spans="2:143" ht="11.25" customHeight="1" x14ac:dyDescent="0.15">
      <c r="B11" s="675" t="s">
        <v>249</v>
      </c>
      <c r="C11" s="676"/>
      <c r="D11" s="676"/>
      <c r="E11" s="676"/>
      <c r="F11" s="676"/>
      <c r="G11" s="676"/>
      <c r="H11" s="676"/>
      <c r="I11" s="676"/>
      <c r="J11" s="676"/>
      <c r="K11" s="676"/>
      <c r="L11" s="676"/>
      <c r="M11" s="676"/>
      <c r="N11" s="676"/>
      <c r="O11" s="676"/>
      <c r="P11" s="676"/>
      <c r="Q11" s="677"/>
      <c r="R11" s="678">
        <v>1121498</v>
      </c>
      <c r="S11" s="679"/>
      <c r="T11" s="679"/>
      <c r="U11" s="679"/>
      <c r="V11" s="679"/>
      <c r="W11" s="679"/>
      <c r="X11" s="679"/>
      <c r="Y11" s="680"/>
      <c r="Z11" s="681">
        <v>4.3</v>
      </c>
      <c r="AA11" s="682"/>
      <c r="AB11" s="682"/>
      <c r="AC11" s="683"/>
      <c r="AD11" s="684">
        <v>1121498</v>
      </c>
      <c r="AE11" s="679"/>
      <c r="AF11" s="679"/>
      <c r="AG11" s="679"/>
      <c r="AH11" s="679"/>
      <c r="AI11" s="679"/>
      <c r="AJ11" s="679"/>
      <c r="AK11" s="680"/>
      <c r="AL11" s="681">
        <v>10.5</v>
      </c>
      <c r="AM11" s="682"/>
      <c r="AN11" s="682"/>
      <c r="AO11" s="713"/>
      <c r="AP11" s="675" t="s">
        <v>250</v>
      </c>
      <c r="AQ11" s="676"/>
      <c r="AR11" s="676"/>
      <c r="AS11" s="676"/>
      <c r="AT11" s="676"/>
      <c r="AU11" s="676"/>
      <c r="AV11" s="676"/>
      <c r="AW11" s="676"/>
      <c r="AX11" s="676"/>
      <c r="AY11" s="676"/>
      <c r="AZ11" s="676"/>
      <c r="BA11" s="676"/>
      <c r="BB11" s="676"/>
      <c r="BC11" s="676"/>
      <c r="BD11" s="676"/>
      <c r="BE11" s="676"/>
      <c r="BF11" s="677"/>
      <c r="BG11" s="678">
        <v>224538</v>
      </c>
      <c r="BH11" s="679"/>
      <c r="BI11" s="679"/>
      <c r="BJ11" s="679"/>
      <c r="BK11" s="679"/>
      <c r="BL11" s="679"/>
      <c r="BM11" s="679"/>
      <c r="BN11" s="680"/>
      <c r="BO11" s="711">
        <v>3.1</v>
      </c>
      <c r="BP11" s="711"/>
      <c r="BQ11" s="711"/>
      <c r="BR11" s="711"/>
      <c r="BS11" s="684" t="s">
        <v>230</v>
      </c>
      <c r="BT11" s="679"/>
      <c r="BU11" s="679"/>
      <c r="BV11" s="679"/>
      <c r="BW11" s="679"/>
      <c r="BX11" s="679"/>
      <c r="BY11" s="679"/>
      <c r="BZ11" s="679"/>
      <c r="CA11" s="679"/>
      <c r="CB11" s="725"/>
      <c r="CD11" s="717" t="s">
        <v>251</v>
      </c>
      <c r="CE11" s="718"/>
      <c r="CF11" s="718"/>
      <c r="CG11" s="718"/>
      <c r="CH11" s="718"/>
      <c r="CI11" s="718"/>
      <c r="CJ11" s="718"/>
      <c r="CK11" s="718"/>
      <c r="CL11" s="718"/>
      <c r="CM11" s="718"/>
      <c r="CN11" s="718"/>
      <c r="CO11" s="718"/>
      <c r="CP11" s="718"/>
      <c r="CQ11" s="719"/>
      <c r="CR11" s="678">
        <v>130077</v>
      </c>
      <c r="CS11" s="679"/>
      <c r="CT11" s="679"/>
      <c r="CU11" s="679"/>
      <c r="CV11" s="679"/>
      <c r="CW11" s="679"/>
      <c r="CX11" s="679"/>
      <c r="CY11" s="680"/>
      <c r="CZ11" s="711">
        <v>0.5</v>
      </c>
      <c r="DA11" s="711"/>
      <c r="DB11" s="711"/>
      <c r="DC11" s="711"/>
      <c r="DD11" s="684">
        <v>8659</v>
      </c>
      <c r="DE11" s="679"/>
      <c r="DF11" s="679"/>
      <c r="DG11" s="679"/>
      <c r="DH11" s="679"/>
      <c r="DI11" s="679"/>
      <c r="DJ11" s="679"/>
      <c r="DK11" s="679"/>
      <c r="DL11" s="679"/>
      <c r="DM11" s="679"/>
      <c r="DN11" s="679"/>
      <c r="DO11" s="679"/>
      <c r="DP11" s="680"/>
      <c r="DQ11" s="684">
        <v>76626</v>
      </c>
      <c r="DR11" s="679"/>
      <c r="DS11" s="679"/>
      <c r="DT11" s="679"/>
      <c r="DU11" s="679"/>
      <c r="DV11" s="679"/>
      <c r="DW11" s="679"/>
      <c r="DX11" s="679"/>
      <c r="DY11" s="679"/>
      <c r="DZ11" s="679"/>
      <c r="EA11" s="679"/>
      <c r="EB11" s="679"/>
      <c r="EC11" s="725"/>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230</v>
      </c>
      <c r="S12" s="679"/>
      <c r="T12" s="679"/>
      <c r="U12" s="679"/>
      <c r="V12" s="679"/>
      <c r="W12" s="679"/>
      <c r="X12" s="679"/>
      <c r="Y12" s="680"/>
      <c r="Z12" s="711" t="s">
        <v>128</v>
      </c>
      <c r="AA12" s="711"/>
      <c r="AB12" s="711"/>
      <c r="AC12" s="711"/>
      <c r="AD12" s="712" t="s">
        <v>230</v>
      </c>
      <c r="AE12" s="712"/>
      <c r="AF12" s="712"/>
      <c r="AG12" s="712"/>
      <c r="AH12" s="712"/>
      <c r="AI12" s="712"/>
      <c r="AJ12" s="712"/>
      <c r="AK12" s="712"/>
      <c r="AL12" s="681" t="s">
        <v>128</v>
      </c>
      <c r="AM12" s="682"/>
      <c r="AN12" s="682"/>
      <c r="AO12" s="713"/>
      <c r="AP12" s="675" t="s">
        <v>253</v>
      </c>
      <c r="AQ12" s="676"/>
      <c r="AR12" s="676"/>
      <c r="AS12" s="676"/>
      <c r="AT12" s="676"/>
      <c r="AU12" s="676"/>
      <c r="AV12" s="676"/>
      <c r="AW12" s="676"/>
      <c r="AX12" s="676"/>
      <c r="AY12" s="676"/>
      <c r="AZ12" s="676"/>
      <c r="BA12" s="676"/>
      <c r="BB12" s="676"/>
      <c r="BC12" s="676"/>
      <c r="BD12" s="676"/>
      <c r="BE12" s="676"/>
      <c r="BF12" s="677"/>
      <c r="BG12" s="678">
        <v>3297732</v>
      </c>
      <c r="BH12" s="679"/>
      <c r="BI12" s="679"/>
      <c r="BJ12" s="679"/>
      <c r="BK12" s="679"/>
      <c r="BL12" s="679"/>
      <c r="BM12" s="679"/>
      <c r="BN12" s="680"/>
      <c r="BO12" s="711">
        <v>46.1</v>
      </c>
      <c r="BP12" s="711"/>
      <c r="BQ12" s="711"/>
      <c r="BR12" s="711"/>
      <c r="BS12" s="684" t="s">
        <v>230</v>
      </c>
      <c r="BT12" s="679"/>
      <c r="BU12" s="679"/>
      <c r="BV12" s="679"/>
      <c r="BW12" s="679"/>
      <c r="BX12" s="679"/>
      <c r="BY12" s="679"/>
      <c r="BZ12" s="679"/>
      <c r="CA12" s="679"/>
      <c r="CB12" s="725"/>
      <c r="CD12" s="717" t="s">
        <v>254</v>
      </c>
      <c r="CE12" s="718"/>
      <c r="CF12" s="718"/>
      <c r="CG12" s="718"/>
      <c r="CH12" s="718"/>
      <c r="CI12" s="718"/>
      <c r="CJ12" s="718"/>
      <c r="CK12" s="718"/>
      <c r="CL12" s="718"/>
      <c r="CM12" s="718"/>
      <c r="CN12" s="718"/>
      <c r="CO12" s="718"/>
      <c r="CP12" s="718"/>
      <c r="CQ12" s="719"/>
      <c r="CR12" s="678">
        <v>101257</v>
      </c>
      <c r="CS12" s="679"/>
      <c r="CT12" s="679"/>
      <c r="CU12" s="679"/>
      <c r="CV12" s="679"/>
      <c r="CW12" s="679"/>
      <c r="CX12" s="679"/>
      <c r="CY12" s="680"/>
      <c r="CZ12" s="711">
        <v>0.4</v>
      </c>
      <c r="DA12" s="711"/>
      <c r="DB12" s="711"/>
      <c r="DC12" s="711"/>
      <c r="DD12" s="684" t="s">
        <v>146</v>
      </c>
      <c r="DE12" s="679"/>
      <c r="DF12" s="679"/>
      <c r="DG12" s="679"/>
      <c r="DH12" s="679"/>
      <c r="DI12" s="679"/>
      <c r="DJ12" s="679"/>
      <c r="DK12" s="679"/>
      <c r="DL12" s="679"/>
      <c r="DM12" s="679"/>
      <c r="DN12" s="679"/>
      <c r="DO12" s="679"/>
      <c r="DP12" s="680"/>
      <c r="DQ12" s="684">
        <v>101052</v>
      </c>
      <c r="DR12" s="679"/>
      <c r="DS12" s="679"/>
      <c r="DT12" s="679"/>
      <c r="DU12" s="679"/>
      <c r="DV12" s="679"/>
      <c r="DW12" s="679"/>
      <c r="DX12" s="679"/>
      <c r="DY12" s="679"/>
      <c r="DZ12" s="679"/>
      <c r="EA12" s="679"/>
      <c r="EB12" s="679"/>
      <c r="EC12" s="725"/>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230</v>
      </c>
      <c r="S13" s="679"/>
      <c r="T13" s="679"/>
      <c r="U13" s="679"/>
      <c r="V13" s="679"/>
      <c r="W13" s="679"/>
      <c r="X13" s="679"/>
      <c r="Y13" s="680"/>
      <c r="Z13" s="711" t="s">
        <v>128</v>
      </c>
      <c r="AA13" s="711"/>
      <c r="AB13" s="711"/>
      <c r="AC13" s="711"/>
      <c r="AD13" s="712" t="s">
        <v>146</v>
      </c>
      <c r="AE13" s="712"/>
      <c r="AF13" s="712"/>
      <c r="AG13" s="712"/>
      <c r="AH13" s="712"/>
      <c r="AI13" s="712"/>
      <c r="AJ13" s="712"/>
      <c r="AK13" s="712"/>
      <c r="AL13" s="681" t="s">
        <v>230</v>
      </c>
      <c r="AM13" s="682"/>
      <c r="AN13" s="682"/>
      <c r="AO13" s="713"/>
      <c r="AP13" s="675" t="s">
        <v>256</v>
      </c>
      <c r="AQ13" s="676"/>
      <c r="AR13" s="676"/>
      <c r="AS13" s="676"/>
      <c r="AT13" s="676"/>
      <c r="AU13" s="676"/>
      <c r="AV13" s="676"/>
      <c r="AW13" s="676"/>
      <c r="AX13" s="676"/>
      <c r="AY13" s="676"/>
      <c r="AZ13" s="676"/>
      <c r="BA13" s="676"/>
      <c r="BB13" s="676"/>
      <c r="BC13" s="676"/>
      <c r="BD13" s="676"/>
      <c r="BE13" s="676"/>
      <c r="BF13" s="677"/>
      <c r="BG13" s="678">
        <v>3296026</v>
      </c>
      <c r="BH13" s="679"/>
      <c r="BI13" s="679"/>
      <c r="BJ13" s="679"/>
      <c r="BK13" s="679"/>
      <c r="BL13" s="679"/>
      <c r="BM13" s="679"/>
      <c r="BN13" s="680"/>
      <c r="BO13" s="711">
        <v>46.1</v>
      </c>
      <c r="BP13" s="711"/>
      <c r="BQ13" s="711"/>
      <c r="BR13" s="711"/>
      <c r="BS13" s="684" t="s">
        <v>230</v>
      </c>
      <c r="BT13" s="679"/>
      <c r="BU13" s="679"/>
      <c r="BV13" s="679"/>
      <c r="BW13" s="679"/>
      <c r="BX13" s="679"/>
      <c r="BY13" s="679"/>
      <c r="BZ13" s="679"/>
      <c r="CA13" s="679"/>
      <c r="CB13" s="725"/>
      <c r="CD13" s="717" t="s">
        <v>257</v>
      </c>
      <c r="CE13" s="718"/>
      <c r="CF13" s="718"/>
      <c r="CG13" s="718"/>
      <c r="CH13" s="718"/>
      <c r="CI13" s="718"/>
      <c r="CJ13" s="718"/>
      <c r="CK13" s="718"/>
      <c r="CL13" s="718"/>
      <c r="CM13" s="718"/>
      <c r="CN13" s="718"/>
      <c r="CO13" s="718"/>
      <c r="CP13" s="718"/>
      <c r="CQ13" s="719"/>
      <c r="CR13" s="678">
        <v>2045492</v>
      </c>
      <c r="CS13" s="679"/>
      <c r="CT13" s="679"/>
      <c r="CU13" s="679"/>
      <c r="CV13" s="679"/>
      <c r="CW13" s="679"/>
      <c r="CX13" s="679"/>
      <c r="CY13" s="680"/>
      <c r="CZ13" s="711">
        <v>8.3000000000000007</v>
      </c>
      <c r="DA13" s="711"/>
      <c r="DB13" s="711"/>
      <c r="DC13" s="711"/>
      <c r="DD13" s="684">
        <v>1366679</v>
      </c>
      <c r="DE13" s="679"/>
      <c r="DF13" s="679"/>
      <c r="DG13" s="679"/>
      <c r="DH13" s="679"/>
      <c r="DI13" s="679"/>
      <c r="DJ13" s="679"/>
      <c r="DK13" s="679"/>
      <c r="DL13" s="679"/>
      <c r="DM13" s="679"/>
      <c r="DN13" s="679"/>
      <c r="DO13" s="679"/>
      <c r="DP13" s="680"/>
      <c r="DQ13" s="684">
        <v>999425</v>
      </c>
      <c r="DR13" s="679"/>
      <c r="DS13" s="679"/>
      <c r="DT13" s="679"/>
      <c r="DU13" s="679"/>
      <c r="DV13" s="679"/>
      <c r="DW13" s="679"/>
      <c r="DX13" s="679"/>
      <c r="DY13" s="679"/>
      <c r="DZ13" s="679"/>
      <c r="EA13" s="679"/>
      <c r="EB13" s="679"/>
      <c r="EC13" s="725"/>
    </row>
    <row r="14" spans="2:143" ht="11.25" customHeight="1" x14ac:dyDescent="0.15">
      <c r="B14" s="675" t="s">
        <v>258</v>
      </c>
      <c r="C14" s="676"/>
      <c r="D14" s="676"/>
      <c r="E14" s="676"/>
      <c r="F14" s="676"/>
      <c r="G14" s="676"/>
      <c r="H14" s="676"/>
      <c r="I14" s="676"/>
      <c r="J14" s="676"/>
      <c r="K14" s="676"/>
      <c r="L14" s="676"/>
      <c r="M14" s="676"/>
      <c r="N14" s="676"/>
      <c r="O14" s="676"/>
      <c r="P14" s="676"/>
      <c r="Q14" s="677"/>
      <c r="R14" s="678" t="s">
        <v>230</v>
      </c>
      <c r="S14" s="679"/>
      <c r="T14" s="679"/>
      <c r="U14" s="679"/>
      <c r="V14" s="679"/>
      <c r="W14" s="679"/>
      <c r="X14" s="679"/>
      <c r="Y14" s="680"/>
      <c r="Z14" s="711" t="s">
        <v>230</v>
      </c>
      <c r="AA14" s="711"/>
      <c r="AB14" s="711"/>
      <c r="AC14" s="711"/>
      <c r="AD14" s="712" t="s">
        <v>146</v>
      </c>
      <c r="AE14" s="712"/>
      <c r="AF14" s="712"/>
      <c r="AG14" s="712"/>
      <c r="AH14" s="712"/>
      <c r="AI14" s="712"/>
      <c r="AJ14" s="712"/>
      <c r="AK14" s="712"/>
      <c r="AL14" s="681" t="s">
        <v>230</v>
      </c>
      <c r="AM14" s="682"/>
      <c r="AN14" s="682"/>
      <c r="AO14" s="713"/>
      <c r="AP14" s="675" t="s">
        <v>259</v>
      </c>
      <c r="AQ14" s="676"/>
      <c r="AR14" s="676"/>
      <c r="AS14" s="676"/>
      <c r="AT14" s="676"/>
      <c r="AU14" s="676"/>
      <c r="AV14" s="676"/>
      <c r="AW14" s="676"/>
      <c r="AX14" s="676"/>
      <c r="AY14" s="676"/>
      <c r="AZ14" s="676"/>
      <c r="BA14" s="676"/>
      <c r="BB14" s="676"/>
      <c r="BC14" s="676"/>
      <c r="BD14" s="676"/>
      <c r="BE14" s="676"/>
      <c r="BF14" s="677"/>
      <c r="BG14" s="678">
        <v>144706</v>
      </c>
      <c r="BH14" s="679"/>
      <c r="BI14" s="679"/>
      <c r="BJ14" s="679"/>
      <c r="BK14" s="679"/>
      <c r="BL14" s="679"/>
      <c r="BM14" s="679"/>
      <c r="BN14" s="680"/>
      <c r="BO14" s="711">
        <v>2</v>
      </c>
      <c r="BP14" s="711"/>
      <c r="BQ14" s="711"/>
      <c r="BR14" s="711"/>
      <c r="BS14" s="684" t="s">
        <v>128</v>
      </c>
      <c r="BT14" s="679"/>
      <c r="BU14" s="679"/>
      <c r="BV14" s="679"/>
      <c r="BW14" s="679"/>
      <c r="BX14" s="679"/>
      <c r="BY14" s="679"/>
      <c r="BZ14" s="679"/>
      <c r="CA14" s="679"/>
      <c r="CB14" s="725"/>
      <c r="CD14" s="717" t="s">
        <v>260</v>
      </c>
      <c r="CE14" s="718"/>
      <c r="CF14" s="718"/>
      <c r="CG14" s="718"/>
      <c r="CH14" s="718"/>
      <c r="CI14" s="718"/>
      <c r="CJ14" s="718"/>
      <c r="CK14" s="718"/>
      <c r="CL14" s="718"/>
      <c r="CM14" s="718"/>
      <c r="CN14" s="718"/>
      <c r="CO14" s="718"/>
      <c r="CP14" s="718"/>
      <c r="CQ14" s="719"/>
      <c r="CR14" s="678">
        <v>920403</v>
      </c>
      <c r="CS14" s="679"/>
      <c r="CT14" s="679"/>
      <c r="CU14" s="679"/>
      <c r="CV14" s="679"/>
      <c r="CW14" s="679"/>
      <c r="CX14" s="679"/>
      <c r="CY14" s="680"/>
      <c r="CZ14" s="711">
        <v>3.7</v>
      </c>
      <c r="DA14" s="711"/>
      <c r="DB14" s="711"/>
      <c r="DC14" s="711"/>
      <c r="DD14" s="684">
        <v>91956</v>
      </c>
      <c r="DE14" s="679"/>
      <c r="DF14" s="679"/>
      <c r="DG14" s="679"/>
      <c r="DH14" s="679"/>
      <c r="DI14" s="679"/>
      <c r="DJ14" s="679"/>
      <c r="DK14" s="679"/>
      <c r="DL14" s="679"/>
      <c r="DM14" s="679"/>
      <c r="DN14" s="679"/>
      <c r="DO14" s="679"/>
      <c r="DP14" s="680"/>
      <c r="DQ14" s="684">
        <v>850039</v>
      </c>
      <c r="DR14" s="679"/>
      <c r="DS14" s="679"/>
      <c r="DT14" s="679"/>
      <c r="DU14" s="679"/>
      <c r="DV14" s="679"/>
      <c r="DW14" s="679"/>
      <c r="DX14" s="679"/>
      <c r="DY14" s="679"/>
      <c r="DZ14" s="679"/>
      <c r="EA14" s="679"/>
      <c r="EB14" s="679"/>
      <c r="EC14" s="725"/>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230</v>
      </c>
      <c r="S15" s="679"/>
      <c r="T15" s="679"/>
      <c r="U15" s="679"/>
      <c r="V15" s="679"/>
      <c r="W15" s="679"/>
      <c r="X15" s="679"/>
      <c r="Y15" s="680"/>
      <c r="Z15" s="711" t="s">
        <v>128</v>
      </c>
      <c r="AA15" s="711"/>
      <c r="AB15" s="711"/>
      <c r="AC15" s="711"/>
      <c r="AD15" s="712" t="s">
        <v>128</v>
      </c>
      <c r="AE15" s="712"/>
      <c r="AF15" s="712"/>
      <c r="AG15" s="712"/>
      <c r="AH15" s="712"/>
      <c r="AI15" s="712"/>
      <c r="AJ15" s="712"/>
      <c r="AK15" s="712"/>
      <c r="AL15" s="681" t="s">
        <v>230</v>
      </c>
      <c r="AM15" s="682"/>
      <c r="AN15" s="682"/>
      <c r="AO15" s="713"/>
      <c r="AP15" s="675" t="s">
        <v>262</v>
      </c>
      <c r="AQ15" s="676"/>
      <c r="AR15" s="676"/>
      <c r="AS15" s="676"/>
      <c r="AT15" s="676"/>
      <c r="AU15" s="676"/>
      <c r="AV15" s="676"/>
      <c r="AW15" s="676"/>
      <c r="AX15" s="676"/>
      <c r="AY15" s="676"/>
      <c r="AZ15" s="676"/>
      <c r="BA15" s="676"/>
      <c r="BB15" s="676"/>
      <c r="BC15" s="676"/>
      <c r="BD15" s="676"/>
      <c r="BE15" s="676"/>
      <c r="BF15" s="677"/>
      <c r="BG15" s="678">
        <v>300613</v>
      </c>
      <c r="BH15" s="679"/>
      <c r="BI15" s="679"/>
      <c r="BJ15" s="679"/>
      <c r="BK15" s="679"/>
      <c r="BL15" s="679"/>
      <c r="BM15" s="679"/>
      <c r="BN15" s="680"/>
      <c r="BO15" s="711">
        <v>4.2</v>
      </c>
      <c r="BP15" s="711"/>
      <c r="BQ15" s="711"/>
      <c r="BR15" s="711"/>
      <c r="BS15" s="684" t="s">
        <v>230</v>
      </c>
      <c r="BT15" s="679"/>
      <c r="BU15" s="679"/>
      <c r="BV15" s="679"/>
      <c r="BW15" s="679"/>
      <c r="BX15" s="679"/>
      <c r="BY15" s="679"/>
      <c r="BZ15" s="679"/>
      <c r="CA15" s="679"/>
      <c r="CB15" s="725"/>
      <c r="CD15" s="717" t="s">
        <v>263</v>
      </c>
      <c r="CE15" s="718"/>
      <c r="CF15" s="718"/>
      <c r="CG15" s="718"/>
      <c r="CH15" s="718"/>
      <c r="CI15" s="718"/>
      <c r="CJ15" s="718"/>
      <c r="CK15" s="718"/>
      <c r="CL15" s="718"/>
      <c r="CM15" s="718"/>
      <c r="CN15" s="718"/>
      <c r="CO15" s="718"/>
      <c r="CP15" s="718"/>
      <c r="CQ15" s="719"/>
      <c r="CR15" s="678">
        <v>2580785</v>
      </c>
      <c r="CS15" s="679"/>
      <c r="CT15" s="679"/>
      <c r="CU15" s="679"/>
      <c r="CV15" s="679"/>
      <c r="CW15" s="679"/>
      <c r="CX15" s="679"/>
      <c r="CY15" s="680"/>
      <c r="CZ15" s="711">
        <v>10.4</v>
      </c>
      <c r="DA15" s="711"/>
      <c r="DB15" s="711"/>
      <c r="DC15" s="711"/>
      <c r="DD15" s="684">
        <v>454887</v>
      </c>
      <c r="DE15" s="679"/>
      <c r="DF15" s="679"/>
      <c r="DG15" s="679"/>
      <c r="DH15" s="679"/>
      <c r="DI15" s="679"/>
      <c r="DJ15" s="679"/>
      <c r="DK15" s="679"/>
      <c r="DL15" s="679"/>
      <c r="DM15" s="679"/>
      <c r="DN15" s="679"/>
      <c r="DO15" s="679"/>
      <c r="DP15" s="680"/>
      <c r="DQ15" s="684">
        <v>1619481</v>
      </c>
      <c r="DR15" s="679"/>
      <c r="DS15" s="679"/>
      <c r="DT15" s="679"/>
      <c r="DU15" s="679"/>
      <c r="DV15" s="679"/>
      <c r="DW15" s="679"/>
      <c r="DX15" s="679"/>
      <c r="DY15" s="679"/>
      <c r="DZ15" s="679"/>
      <c r="EA15" s="679"/>
      <c r="EB15" s="679"/>
      <c r="EC15" s="725"/>
    </row>
    <row r="16" spans="2:143" ht="11.25" customHeight="1" x14ac:dyDescent="0.15">
      <c r="B16" s="675" t="s">
        <v>264</v>
      </c>
      <c r="C16" s="676"/>
      <c r="D16" s="676"/>
      <c r="E16" s="676"/>
      <c r="F16" s="676"/>
      <c r="G16" s="676"/>
      <c r="H16" s="676"/>
      <c r="I16" s="676"/>
      <c r="J16" s="676"/>
      <c r="K16" s="676"/>
      <c r="L16" s="676"/>
      <c r="M16" s="676"/>
      <c r="N16" s="676"/>
      <c r="O16" s="676"/>
      <c r="P16" s="676"/>
      <c r="Q16" s="677"/>
      <c r="R16" s="678">
        <v>17213</v>
      </c>
      <c r="S16" s="679"/>
      <c r="T16" s="679"/>
      <c r="U16" s="679"/>
      <c r="V16" s="679"/>
      <c r="W16" s="679"/>
      <c r="X16" s="679"/>
      <c r="Y16" s="680"/>
      <c r="Z16" s="711">
        <v>0.1</v>
      </c>
      <c r="AA16" s="711"/>
      <c r="AB16" s="711"/>
      <c r="AC16" s="711"/>
      <c r="AD16" s="712">
        <v>17213</v>
      </c>
      <c r="AE16" s="712"/>
      <c r="AF16" s="712"/>
      <c r="AG16" s="712"/>
      <c r="AH16" s="712"/>
      <c r="AI16" s="712"/>
      <c r="AJ16" s="712"/>
      <c r="AK16" s="712"/>
      <c r="AL16" s="681">
        <v>0.2</v>
      </c>
      <c r="AM16" s="682"/>
      <c r="AN16" s="682"/>
      <c r="AO16" s="713"/>
      <c r="AP16" s="675" t="s">
        <v>265</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1" t="s">
        <v>230</v>
      </c>
      <c r="BP16" s="711"/>
      <c r="BQ16" s="711"/>
      <c r="BR16" s="711"/>
      <c r="BS16" s="684" t="s">
        <v>230</v>
      </c>
      <c r="BT16" s="679"/>
      <c r="BU16" s="679"/>
      <c r="BV16" s="679"/>
      <c r="BW16" s="679"/>
      <c r="BX16" s="679"/>
      <c r="BY16" s="679"/>
      <c r="BZ16" s="679"/>
      <c r="CA16" s="679"/>
      <c r="CB16" s="725"/>
      <c r="CD16" s="717" t="s">
        <v>266</v>
      </c>
      <c r="CE16" s="718"/>
      <c r="CF16" s="718"/>
      <c r="CG16" s="718"/>
      <c r="CH16" s="718"/>
      <c r="CI16" s="718"/>
      <c r="CJ16" s="718"/>
      <c r="CK16" s="718"/>
      <c r="CL16" s="718"/>
      <c r="CM16" s="718"/>
      <c r="CN16" s="718"/>
      <c r="CO16" s="718"/>
      <c r="CP16" s="718"/>
      <c r="CQ16" s="719"/>
      <c r="CR16" s="678" t="s">
        <v>230</v>
      </c>
      <c r="CS16" s="679"/>
      <c r="CT16" s="679"/>
      <c r="CU16" s="679"/>
      <c r="CV16" s="679"/>
      <c r="CW16" s="679"/>
      <c r="CX16" s="679"/>
      <c r="CY16" s="680"/>
      <c r="CZ16" s="711" t="s">
        <v>230</v>
      </c>
      <c r="DA16" s="711"/>
      <c r="DB16" s="711"/>
      <c r="DC16" s="711"/>
      <c r="DD16" s="684" t="s">
        <v>230</v>
      </c>
      <c r="DE16" s="679"/>
      <c r="DF16" s="679"/>
      <c r="DG16" s="679"/>
      <c r="DH16" s="679"/>
      <c r="DI16" s="679"/>
      <c r="DJ16" s="679"/>
      <c r="DK16" s="679"/>
      <c r="DL16" s="679"/>
      <c r="DM16" s="679"/>
      <c r="DN16" s="679"/>
      <c r="DO16" s="679"/>
      <c r="DP16" s="680"/>
      <c r="DQ16" s="684" t="s">
        <v>128</v>
      </c>
      <c r="DR16" s="679"/>
      <c r="DS16" s="679"/>
      <c r="DT16" s="679"/>
      <c r="DU16" s="679"/>
      <c r="DV16" s="679"/>
      <c r="DW16" s="679"/>
      <c r="DX16" s="679"/>
      <c r="DY16" s="679"/>
      <c r="DZ16" s="679"/>
      <c r="EA16" s="679"/>
      <c r="EB16" s="679"/>
      <c r="EC16" s="725"/>
    </row>
    <row r="17" spans="2:133" ht="11.25" customHeight="1" x14ac:dyDescent="0.15">
      <c r="B17" s="675" t="s">
        <v>267</v>
      </c>
      <c r="C17" s="676"/>
      <c r="D17" s="676"/>
      <c r="E17" s="676"/>
      <c r="F17" s="676"/>
      <c r="G17" s="676"/>
      <c r="H17" s="676"/>
      <c r="I17" s="676"/>
      <c r="J17" s="676"/>
      <c r="K17" s="676"/>
      <c r="L17" s="676"/>
      <c r="M17" s="676"/>
      <c r="N17" s="676"/>
      <c r="O17" s="676"/>
      <c r="P17" s="676"/>
      <c r="Q17" s="677"/>
      <c r="R17" s="678">
        <v>36946</v>
      </c>
      <c r="S17" s="679"/>
      <c r="T17" s="679"/>
      <c r="U17" s="679"/>
      <c r="V17" s="679"/>
      <c r="W17" s="679"/>
      <c r="X17" s="679"/>
      <c r="Y17" s="680"/>
      <c r="Z17" s="711">
        <v>0.1</v>
      </c>
      <c r="AA17" s="711"/>
      <c r="AB17" s="711"/>
      <c r="AC17" s="711"/>
      <c r="AD17" s="712">
        <v>36946</v>
      </c>
      <c r="AE17" s="712"/>
      <c r="AF17" s="712"/>
      <c r="AG17" s="712"/>
      <c r="AH17" s="712"/>
      <c r="AI17" s="712"/>
      <c r="AJ17" s="712"/>
      <c r="AK17" s="712"/>
      <c r="AL17" s="681">
        <v>0.3</v>
      </c>
      <c r="AM17" s="682"/>
      <c r="AN17" s="682"/>
      <c r="AO17" s="713"/>
      <c r="AP17" s="675" t="s">
        <v>268</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1" t="s">
        <v>230</v>
      </c>
      <c r="BP17" s="711"/>
      <c r="BQ17" s="711"/>
      <c r="BR17" s="711"/>
      <c r="BS17" s="684" t="s">
        <v>230</v>
      </c>
      <c r="BT17" s="679"/>
      <c r="BU17" s="679"/>
      <c r="BV17" s="679"/>
      <c r="BW17" s="679"/>
      <c r="BX17" s="679"/>
      <c r="BY17" s="679"/>
      <c r="BZ17" s="679"/>
      <c r="CA17" s="679"/>
      <c r="CB17" s="725"/>
      <c r="CD17" s="717" t="s">
        <v>269</v>
      </c>
      <c r="CE17" s="718"/>
      <c r="CF17" s="718"/>
      <c r="CG17" s="718"/>
      <c r="CH17" s="718"/>
      <c r="CI17" s="718"/>
      <c r="CJ17" s="718"/>
      <c r="CK17" s="718"/>
      <c r="CL17" s="718"/>
      <c r="CM17" s="718"/>
      <c r="CN17" s="718"/>
      <c r="CO17" s="718"/>
      <c r="CP17" s="718"/>
      <c r="CQ17" s="719"/>
      <c r="CR17" s="678">
        <v>972440</v>
      </c>
      <c r="CS17" s="679"/>
      <c r="CT17" s="679"/>
      <c r="CU17" s="679"/>
      <c r="CV17" s="679"/>
      <c r="CW17" s="679"/>
      <c r="CX17" s="679"/>
      <c r="CY17" s="680"/>
      <c r="CZ17" s="711">
        <v>3.9</v>
      </c>
      <c r="DA17" s="711"/>
      <c r="DB17" s="711"/>
      <c r="DC17" s="711"/>
      <c r="DD17" s="684" t="s">
        <v>128</v>
      </c>
      <c r="DE17" s="679"/>
      <c r="DF17" s="679"/>
      <c r="DG17" s="679"/>
      <c r="DH17" s="679"/>
      <c r="DI17" s="679"/>
      <c r="DJ17" s="679"/>
      <c r="DK17" s="679"/>
      <c r="DL17" s="679"/>
      <c r="DM17" s="679"/>
      <c r="DN17" s="679"/>
      <c r="DO17" s="679"/>
      <c r="DP17" s="680"/>
      <c r="DQ17" s="684">
        <v>972440</v>
      </c>
      <c r="DR17" s="679"/>
      <c r="DS17" s="679"/>
      <c r="DT17" s="679"/>
      <c r="DU17" s="679"/>
      <c r="DV17" s="679"/>
      <c r="DW17" s="679"/>
      <c r="DX17" s="679"/>
      <c r="DY17" s="679"/>
      <c r="DZ17" s="679"/>
      <c r="EA17" s="679"/>
      <c r="EB17" s="679"/>
      <c r="EC17" s="725"/>
    </row>
    <row r="18" spans="2:133" ht="11.25" customHeight="1" x14ac:dyDescent="0.15">
      <c r="B18" s="675" t="s">
        <v>270</v>
      </c>
      <c r="C18" s="676"/>
      <c r="D18" s="676"/>
      <c r="E18" s="676"/>
      <c r="F18" s="676"/>
      <c r="G18" s="676"/>
      <c r="H18" s="676"/>
      <c r="I18" s="676"/>
      <c r="J18" s="676"/>
      <c r="K18" s="676"/>
      <c r="L18" s="676"/>
      <c r="M18" s="676"/>
      <c r="N18" s="676"/>
      <c r="O18" s="676"/>
      <c r="P18" s="676"/>
      <c r="Q18" s="677"/>
      <c r="R18" s="678">
        <v>90702</v>
      </c>
      <c r="S18" s="679"/>
      <c r="T18" s="679"/>
      <c r="U18" s="679"/>
      <c r="V18" s="679"/>
      <c r="W18" s="679"/>
      <c r="X18" s="679"/>
      <c r="Y18" s="680"/>
      <c r="Z18" s="711">
        <v>0.4</v>
      </c>
      <c r="AA18" s="711"/>
      <c r="AB18" s="711"/>
      <c r="AC18" s="711"/>
      <c r="AD18" s="712">
        <v>90702</v>
      </c>
      <c r="AE18" s="712"/>
      <c r="AF18" s="712"/>
      <c r="AG18" s="712"/>
      <c r="AH18" s="712"/>
      <c r="AI18" s="712"/>
      <c r="AJ18" s="712"/>
      <c r="AK18" s="712"/>
      <c r="AL18" s="681">
        <v>0.8</v>
      </c>
      <c r="AM18" s="682"/>
      <c r="AN18" s="682"/>
      <c r="AO18" s="713"/>
      <c r="AP18" s="675" t="s">
        <v>271</v>
      </c>
      <c r="AQ18" s="676"/>
      <c r="AR18" s="676"/>
      <c r="AS18" s="676"/>
      <c r="AT18" s="676"/>
      <c r="AU18" s="676"/>
      <c r="AV18" s="676"/>
      <c r="AW18" s="676"/>
      <c r="AX18" s="676"/>
      <c r="AY18" s="676"/>
      <c r="AZ18" s="676"/>
      <c r="BA18" s="676"/>
      <c r="BB18" s="676"/>
      <c r="BC18" s="676"/>
      <c r="BD18" s="676"/>
      <c r="BE18" s="676"/>
      <c r="BF18" s="677"/>
      <c r="BG18" s="678" t="s">
        <v>230</v>
      </c>
      <c r="BH18" s="679"/>
      <c r="BI18" s="679"/>
      <c r="BJ18" s="679"/>
      <c r="BK18" s="679"/>
      <c r="BL18" s="679"/>
      <c r="BM18" s="679"/>
      <c r="BN18" s="680"/>
      <c r="BO18" s="711" t="s">
        <v>230</v>
      </c>
      <c r="BP18" s="711"/>
      <c r="BQ18" s="711"/>
      <c r="BR18" s="711"/>
      <c r="BS18" s="684" t="s">
        <v>230</v>
      </c>
      <c r="BT18" s="679"/>
      <c r="BU18" s="679"/>
      <c r="BV18" s="679"/>
      <c r="BW18" s="679"/>
      <c r="BX18" s="679"/>
      <c r="BY18" s="679"/>
      <c r="BZ18" s="679"/>
      <c r="CA18" s="679"/>
      <c r="CB18" s="725"/>
      <c r="CD18" s="717" t="s">
        <v>272</v>
      </c>
      <c r="CE18" s="718"/>
      <c r="CF18" s="718"/>
      <c r="CG18" s="718"/>
      <c r="CH18" s="718"/>
      <c r="CI18" s="718"/>
      <c r="CJ18" s="718"/>
      <c r="CK18" s="718"/>
      <c r="CL18" s="718"/>
      <c r="CM18" s="718"/>
      <c r="CN18" s="718"/>
      <c r="CO18" s="718"/>
      <c r="CP18" s="718"/>
      <c r="CQ18" s="719"/>
      <c r="CR18" s="678" t="s">
        <v>128</v>
      </c>
      <c r="CS18" s="679"/>
      <c r="CT18" s="679"/>
      <c r="CU18" s="679"/>
      <c r="CV18" s="679"/>
      <c r="CW18" s="679"/>
      <c r="CX18" s="679"/>
      <c r="CY18" s="680"/>
      <c r="CZ18" s="711" t="s">
        <v>230</v>
      </c>
      <c r="DA18" s="711"/>
      <c r="DB18" s="711"/>
      <c r="DC18" s="711"/>
      <c r="DD18" s="684" t="s">
        <v>230</v>
      </c>
      <c r="DE18" s="679"/>
      <c r="DF18" s="679"/>
      <c r="DG18" s="679"/>
      <c r="DH18" s="679"/>
      <c r="DI18" s="679"/>
      <c r="DJ18" s="679"/>
      <c r="DK18" s="679"/>
      <c r="DL18" s="679"/>
      <c r="DM18" s="679"/>
      <c r="DN18" s="679"/>
      <c r="DO18" s="679"/>
      <c r="DP18" s="680"/>
      <c r="DQ18" s="684" t="s">
        <v>230</v>
      </c>
      <c r="DR18" s="679"/>
      <c r="DS18" s="679"/>
      <c r="DT18" s="679"/>
      <c r="DU18" s="679"/>
      <c r="DV18" s="679"/>
      <c r="DW18" s="679"/>
      <c r="DX18" s="679"/>
      <c r="DY18" s="679"/>
      <c r="DZ18" s="679"/>
      <c r="EA18" s="679"/>
      <c r="EB18" s="679"/>
      <c r="EC18" s="725"/>
    </row>
    <row r="19" spans="2:133" ht="11.25" customHeight="1" x14ac:dyDescent="0.15">
      <c r="B19" s="675" t="s">
        <v>273</v>
      </c>
      <c r="C19" s="676"/>
      <c r="D19" s="676"/>
      <c r="E19" s="676"/>
      <c r="F19" s="676"/>
      <c r="G19" s="676"/>
      <c r="H19" s="676"/>
      <c r="I19" s="676"/>
      <c r="J19" s="676"/>
      <c r="K19" s="676"/>
      <c r="L19" s="676"/>
      <c r="M19" s="676"/>
      <c r="N19" s="676"/>
      <c r="O19" s="676"/>
      <c r="P19" s="676"/>
      <c r="Q19" s="677"/>
      <c r="R19" s="678">
        <v>76417</v>
      </c>
      <c r="S19" s="679"/>
      <c r="T19" s="679"/>
      <c r="U19" s="679"/>
      <c r="V19" s="679"/>
      <c r="W19" s="679"/>
      <c r="X19" s="679"/>
      <c r="Y19" s="680"/>
      <c r="Z19" s="711">
        <v>0.3</v>
      </c>
      <c r="AA19" s="711"/>
      <c r="AB19" s="711"/>
      <c r="AC19" s="711"/>
      <c r="AD19" s="712">
        <v>76417</v>
      </c>
      <c r="AE19" s="712"/>
      <c r="AF19" s="712"/>
      <c r="AG19" s="712"/>
      <c r="AH19" s="712"/>
      <c r="AI19" s="712"/>
      <c r="AJ19" s="712"/>
      <c r="AK19" s="712"/>
      <c r="AL19" s="681">
        <v>0.7</v>
      </c>
      <c r="AM19" s="682"/>
      <c r="AN19" s="682"/>
      <c r="AO19" s="713"/>
      <c r="AP19" s="675" t="s">
        <v>274</v>
      </c>
      <c r="AQ19" s="676"/>
      <c r="AR19" s="676"/>
      <c r="AS19" s="676"/>
      <c r="AT19" s="676"/>
      <c r="AU19" s="676"/>
      <c r="AV19" s="676"/>
      <c r="AW19" s="676"/>
      <c r="AX19" s="676"/>
      <c r="AY19" s="676"/>
      <c r="AZ19" s="676"/>
      <c r="BA19" s="676"/>
      <c r="BB19" s="676"/>
      <c r="BC19" s="676"/>
      <c r="BD19" s="676"/>
      <c r="BE19" s="676"/>
      <c r="BF19" s="677"/>
      <c r="BG19" s="678" t="s">
        <v>230</v>
      </c>
      <c r="BH19" s="679"/>
      <c r="BI19" s="679"/>
      <c r="BJ19" s="679"/>
      <c r="BK19" s="679"/>
      <c r="BL19" s="679"/>
      <c r="BM19" s="679"/>
      <c r="BN19" s="680"/>
      <c r="BO19" s="711" t="s">
        <v>230</v>
      </c>
      <c r="BP19" s="711"/>
      <c r="BQ19" s="711"/>
      <c r="BR19" s="711"/>
      <c r="BS19" s="684" t="s">
        <v>128</v>
      </c>
      <c r="BT19" s="679"/>
      <c r="BU19" s="679"/>
      <c r="BV19" s="679"/>
      <c r="BW19" s="679"/>
      <c r="BX19" s="679"/>
      <c r="BY19" s="679"/>
      <c r="BZ19" s="679"/>
      <c r="CA19" s="679"/>
      <c r="CB19" s="725"/>
      <c r="CD19" s="717" t="s">
        <v>275</v>
      </c>
      <c r="CE19" s="718"/>
      <c r="CF19" s="718"/>
      <c r="CG19" s="718"/>
      <c r="CH19" s="718"/>
      <c r="CI19" s="718"/>
      <c r="CJ19" s="718"/>
      <c r="CK19" s="718"/>
      <c r="CL19" s="718"/>
      <c r="CM19" s="718"/>
      <c r="CN19" s="718"/>
      <c r="CO19" s="718"/>
      <c r="CP19" s="718"/>
      <c r="CQ19" s="719"/>
      <c r="CR19" s="678" t="s">
        <v>128</v>
      </c>
      <c r="CS19" s="679"/>
      <c r="CT19" s="679"/>
      <c r="CU19" s="679"/>
      <c r="CV19" s="679"/>
      <c r="CW19" s="679"/>
      <c r="CX19" s="679"/>
      <c r="CY19" s="680"/>
      <c r="CZ19" s="711" t="s">
        <v>128</v>
      </c>
      <c r="DA19" s="711"/>
      <c r="DB19" s="711"/>
      <c r="DC19" s="711"/>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5"/>
    </row>
    <row r="20" spans="2:133" ht="11.25" customHeight="1" x14ac:dyDescent="0.15">
      <c r="B20" s="675" t="s">
        <v>276</v>
      </c>
      <c r="C20" s="676"/>
      <c r="D20" s="676"/>
      <c r="E20" s="676"/>
      <c r="F20" s="676"/>
      <c r="G20" s="676"/>
      <c r="H20" s="676"/>
      <c r="I20" s="676"/>
      <c r="J20" s="676"/>
      <c r="K20" s="676"/>
      <c r="L20" s="676"/>
      <c r="M20" s="676"/>
      <c r="N20" s="676"/>
      <c r="O20" s="676"/>
      <c r="P20" s="676"/>
      <c r="Q20" s="677"/>
      <c r="R20" s="678">
        <v>8874</v>
      </c>
      <c r="S20" s="679"/>
      <c r="T20" s="679"/>
      <c r="U20" s="679"/>
      <c r="V20" s="679"/>
      <c r="W20" s="679"/>
      <c r="X20" s="679"/>
      <c r="Y20" s="680"/>
      <c r="Z20" s="711">
        <v>0</v>
      </c>
      <c r="AA20" s="711"/>
      <c r="AB20" s="711"/>
      <c r="AC20" s="711"/>
      <c r="AD20" s="712">
        <v>8874</v>
      </c>
      <c r="AE20" s="712"/>
      <c r="AF20" s="712"/>
      <c r="AG20" s="712"/>
      <c r="AH20" s="712"/>
      <c r="AI20" s="712"/>
      <c r="AJ20" s="712"/>
      <c r="AK20" s="712"/>
      <c r="AL20" s="681">
        <v>0.1</v>
      </c>
      <c r="AM20" s="682"/>
      <c r="AN20" s="682"/>
      <c r="AO20" s="713"/>
      <c r="AP20" s="675" t="s">
        <v>277</v>
      </c>
      <c r="AQ20" s="676"/>
      <c r="AR20" s="676"/>
      <c r="AS20" s="676"/>
      <c r="AT20" s="676"/>
      <c r="AU20" s="676"/>
      <c r="AV20" s="676"/>
      <c r="AW20" s="676"/>
      <c r="AX20" s="676"/>
      <c r="AY20" s="676"/>
      <c r="AZ20" s="676"/>
      <c r="BA20" s="676"/>
      <c r="BB20" s="676"/>
      <c r="BC20" s="676"/>
      <c r="BD20" s="676"/>
      <c r="BE20" s="676"/>
      <c r="BF20" s="677"/>
      <c r="BG20" s="678" t="s">
        <v>146</v>
      </c>
      <c r="BH20" s="679"/>
      <c r="BI20" s="679"/>
      <c r="BJ20" s="679"/>
      <c r="BK20" s="679"/>
      <c r="BL20" s="679"/>
      <c r="BM20" s="679"/>
      <c r="BN20" s="680"/>
      <c r="BO20" s="711" t="s">
        <v>230</v>
      </c>
      <c r="BP20" s="711"/>
      <c r="BQ20" s="711"/>
      <c r="BR20" s="711"/>
      <c r="BS20" s="684" t="s">
        <v>128</v>
      </c>
      <c r="BT20" s="679"/>
      <c r="BU20" s="679"/>
      <c r="BV20" s="679"/>
      <c r="BW20" s="679"/>
      <c r="BX20" s="679"/>
      <c r="BY20" s="679"/>
      <c r="BZ20" s="679"/>
      <c r="CA20" s="679"/>
      <c r="CB20" s="725"/>
      <c r="CD20" s="717" t="s">
        <v>278</v>
      </c>
      <c r="CE20" s="718"/>
      <c r="CF20" s="718"/>
      <c r="CG20" s="718"/>
      <c r="CH20" s="718"/>
      <c r="CI20" s="718"/>
      <c r="CJ20" s="718"/>
      <c r="CK20" s="718"/>
      <c r="CL20" s="718"/>
      <c r="CM20" s="718"/>
      <c r="CN20" s="718"/>
      <c r="CO20" s="718"/>
      <c r="CP20" s="718"/>
      <c r="CQ20" s="719"/>
      <c r="CR20" s="678">
        <v>24713259</v>
      </c>
      <c r="CS20" s="679"/>
      <c r="CT20" s="679"/>
      <c r="CU20" s="679"/>
      <c r="CV20" s="679"/>
      <c r="CW20" s="679"/>
      <c r="CX20" s="679"/>
      <c r="CY20" s="680"/>
      <c r="CZ20" s="711">
        <v>100</v>
      </c>
      <c r="DA20" s="711"/>
      <c r="DB20" s="711"/>
      <c r="DC20" s="711"/>
      <c r="DD20" s="684">
        <v>2067424</v>
      </c>
      <c r="DE20" s="679"/>
      <c r="DF20" s="679"/>
      <c r="DG20" s="679"/>
      <c r="DH20" s="679"/>
      <c r="DI20" s="679"/>
      <c r="DJ20" s="679"/>
      <c r="DK20" s="679"/>
      <c r="DL20" s="679"/>
      <c r="DM20" s="679"/>
      <c r="DN20" s="679"/>
      <c r="DO20" s="679"/>
      <c r="DP20" s="680"/>
      <c r="DQ20" s="684">
        <v>12287018</v>
      </c>
      <c r="DR20" s="679"/>
      <c r="DS20" s="679"/>
      <c r="DT20" s="679"/>
      <c r="DU20" s="679"/>
      <c r="DV20" s="679"/>
      <c r="DW20" s="679"/>
      <c r="DX20" s="679"/>
      <c r="DY20" s="679"/>
      <c r="DZ20" s="679"/>
      <c r="EA20" s="679"/>
      <c r="EB20" s="679"/>
      <c r="EC20" s="725"/>
    </row>
    <row r="21" spans="2:133" ht="11.25" customHeight="1" x14ac:dyDescent="0.15">
      <c r="B21" s="675" t="s">
        <v>279</v>
      </c>
      <c r="C21" s="676"/>
      <c r="D21" s="676"/>
      <c r="E21" s="676"/>
      <c r="F21" s="676"/>
      <c r="G21" s="676"/>
      <c r="H21" s="676"/>
      <c r="I21" s="676"/>
      <c r="J21" s="676"/>
      <c r="K21" s="676"/>
      <c r="L21" s="676"/>
      <c r="M21" s="676"/>
      <c r="N21" s="676"/>
      <c r="O21" s="676"/>
      <c r="P21" s="676"/>
      <c r="Q21" s="677"/>
      <c r="R21" s="678">
        <v>5411</v>
      </c>
      <c r="S21" s="679"/>
      <c r="T21" s="679"/>
      <c r="U21" s="679"/>
      <c r="V21" s="679"/>
      <c r="W21" s="679"/>
      <c r="X21" s="679"/>
      <c r="Y21" s="680"/>
      <c r="Z21" s="711">
        <v>0</v>
      </c>
      <c r="AA21" s="711"/>
      <c r="AB21" s="711"/>
      <c r="AC21" s="711"/>
      <c r="AD21" s="712">
        <v>5411</v>
      </c>
      <c r="AE21" s="712"/>
      <c r="AF21" s="712"/>
      <c r="AG21" s="712"/>
      <c r="AH21" s="712"/>
      <c r="AI21" s="712"/>
      <c r="AJ21" s="712"/>
      <c r="AK21" s="712"/>
      <c r="AL21" s="681">
        <v>0.1</v>
      </c>
      <c r="AM21" s="682"/>
      <c r="AN21" s="682"/>
      <c r="AO21" s="713"/>
      <c r="AP21" s="772" t="s">
        <v>280</v>
      </c>
      <c r="AQ21" s="780"/>
      <c r="AR21" s="780"/>
      <c r="AS21" s="780"/>
      <c r="AT21" s="780"/>
      <c r="AU21" s="780"/>
      <c r="AV21" s="780"/>
      <c r="AW21" s="780"/>
      <c r="AX21" s="780"/>
      <c r="AY21" s="780"/>
      <c r="AZ21" s="780"/>
      <c r="BA21" s="780"/>
      <c r="BB21" s="780"/>
      <c r="BC21" s="780"/>
      <c r="BD21" s="780"/>
      <c r="BE21" s="780"/>
      <c r="BF21" s="774"/>
      <c r="BG21" s="678" t="s">
        <v>146</v>
      </c>
      <c r="BH21" s="679"/>
      <c r="BI21" s="679"/>
      <c r="BJ21" s="679"/>
      <c r="BK21" s="679"/>
      <c r="BL21" s="679"/>
      <c r="BM21" s="679"/>
      <c r="BN21" s="680"/>
      <c r="BO21" s="711" t="s">
        <v>230</v>
      </c>
      <c r="BP21" s="711"/>
      <c r="BQ21" s="711"/>
      <c r="BR21" s="711"/>
      <c r="BS21" s="684" t="s">
        <v>230</v>
      </c>
      <c r="BT21" s="679"/>
      <c r="BU21" s="679"/>
      <c r="BV21" s="679"/>
      <c r="BW21" s="679"/>
      <c r="BX21" s="679"/>
      <c r="BY21" s="679"/>
      <c r="BZ21" s="679"/>
      <c r="CA21" s="679"/>
      <c r="CB21" s="725"/>
      <c r="CD21" s="785"/>
      <c r="CE21" s="708"/>
      <c r="CF21" s="708"/>
      <c r="CG21" s="708"/>
      <c r="CH21" s="708"/>
      <c r="CI21" s="708"/>
      <c r="CJ21" s="708"/>
      <c r="CK21" s="708"/>
      <c r="CL21" s="708"/>
      <c r="CM21" s="708"/>
      <c r="CN21" s="708"/>
      <c r="CO21" s="708"/>
      <c r="CP21" s="708"/>
      <c r="CQ21" s="70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2290604</v>
      </c>
      <c r="S22" s="679"/>
      <c r="T22" s="679"/>
      <c r="U22" s="679"/>
      <c r="V22" s="679"/>
      <c r="W22" s="679"/>
      <c r="X22" s="679"/>
      <c r="Y22" s="680"/>
      <c r="Z22" s="711">
        <v>8.9</v>
      </c>
      <c r="AA22" s="711"/>
      <c r="AB22" s="711"/>
      <c r="AC22" s="711"/>
      <c r="AD22" s="712">
        <v>1989347</v>
      </c>
      <c r="AE22" s="712"/>
      <c r="AF22" s="712"/>
      <c r="AG22" s="712"/>
      <c r="AH22" s="712"/>
      <c r="AI22" s="712"/>
      <c r="AJ22" s="712"/>
      <c r="AK22" s="712"/>
      <c r="AL22" s="681">
        <v>18.600000000000001</v>
      </c>
      <c r="AM22" s="682"/>
      <c r="AN22" s="682"/>
      <c r="AO22" s="713"/>
      <c r="AP22" s="772" t="s">
        <v>282</v>
      </c>
      <c r="AQ22" s="780"/>
      <c r="AR22" s="780"/>
      <c r="AS22" s="780"/>
      <c r="AT22" s="780"/>
      <c r="AU22" s="780"/>
      <c r="AV22" s="780"/>
      <c r="AW22" s="780"/>
      <c r="AX22" s="780"/>
      <c r="AY22" s="780"/>
      <c r="AZ22" s="780"/>
      <c r="BA22" s="780"/>
      <c r="BB22" s="780"/>
      <c r="BC22" s="780"/>
      <c r="BD22" s="780"/>
      <c r="BE22" s="780"/>
      <c r="BF22" s="774"/>
      <c r="BG22" s="678" t="s">
        <v>230</v>
      </c>
      <c r="BH22" s="679"/>
      <c r="BI22" s="679"/>
      <c r="BJ22" s="679"/>
      <c r="BK22" s="679"/>
      <c r="BL22" s="679"/>
      <c r="BM22" s="679"/>
      <c r="BN22" s="680"/>
      <c r="BO22" s="711" t="s">
        <v>128</v>
      </c>
      <c r="BP22" s="711"/>
      <c r="BQ22" s="711"/>
      <c r="BR22" s="711"/>
      <c r="BS22" s="684" t="s">
        <v>230</v>
      </c>
      <c r="BT22" s="679"/>
      <c r="BU22" s="679"/>
      <c r="BV22" s="679"/>
      <c r="BW22" s="679"/>
      <c r="BX22" s="679"/>
      <c r="BY22" s="679"/>
      <c r="BZ22" s="679"/>
      <c r="CA22" s="679"/>
      <c r="CB22" s="725"/>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1989347</v>
      </c>
      <c r="S23" s="679"/>
      <c r="T23" s="679"/>
      <c r="U23" s="679"/>
      <c r="V23" s="679"/>
      <c r="W23" s="679"/>
      <c r="X23" s="679"/>
      <c r="Y23" s="680"/>
      <c r="Z23" s="711">
        <v>7.7</v>
      </c>
      <c r="AA23" s="711"/>
      <c r="AB23" s="711"/>
      <c r="AC23" s="711"/>
      <c r="AD23" s="712">
        <v>1989347</v>
      </c>
      <c r="AE23" s="712"/>
      <c r="AF23" s="712"/>
      <c r="AG23" s="712"/>
      <c r="AH23" s="712"/>
      <c r="AI23" s="712"/>
      <c r="AJ23" s="712"/>
      <c r="AK23" s="712"/>
      <c r="AL23" s="681">
        <v>18.600000000000001</v>
      </c>
      <c r="AM23" s="682"/>
      <c r="AN23" s="682"/>
      <c r="AO23" s="713"/>
      <c r="AP23" s="772" t="s">
        <v>285</v>
      </c>
      <c r="AQ23" s="780"/>
      <c r="AR23" s="780"/>
      <c r="AS23" s="780"/>
      <c r="AT23" s="780"/>
      <c r="AU23" s="780"/>
      <c r="AV23" s="780"/>
      <c r="AW23" s="780"/>
      <c r="AX23" s="780"/>
      <c r="AY23" s="780"/>
      <c r="AZ23" s="780"/>
      <c r="BA23" s="780"/>
      <c r="BB23" s="780"/>
      <c r="BC23" s="780"/>
      <c r="BD23" s="780"/>
      <c r="BE23" s="780"/>
      <c r="BF23" s="774"/>
      <c r="BG23" s="678" t="s">
        <v>230</v>
      </c>
      <c r="BH23" s="679"/>
      <c r="BI23" s="679"/>
      <c r="BJ23" s="679"/>
      <c r="BK23" s="679"/>
      <c r="BL23" s="679"/>
      <c r="BM23" s="679"/>
      <c r="BN23" s="680"/>
      <c r="BO23" s="711" t="s">
        <v>128</v>
      </c>
      <c r="BP23" s="711"/>
      <c r="BQ23" s="711"/>
      <c r="BR23" s="711"/>
      <c r="BS23" s="684" t="s">
        <v>128</v>
      </c>
      <c r="BT23" s="679"/>
      <c r="BU23" s="679"/>
      <c r="BV23" s="679"/>
      <c r="BW23" s="679"/>
      <c r="BX23" s="679"/>
      <c r="BY23" s="679"/>
      <c r="BZ23" s="679"/>
      <c r="CA23" s="679"/>
      <c r="CB23" s="725"/>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301257</v>
      </c>
      <c r="S24" s="679"/>
      <c r="T24" s="679"/>
      <c r="U24" s="679"/>
      <c r="V24" s="679"/>
      <c r="W24" s="679"/>
      <c r="X24" s="679"/>
      <c r="Y24" s="680"/>
      <c r="Z24" s="711">
        <v>1.2</v>
      </c>
      <c r="AA24" s="711"/>
      <c r="AB24" s="711"/>
      <c r="AC24" s="711"/>
      <c r="AD24" s="712" t="s">
        <v>128</v>
      </c>
      <c r="AE24" s="712"/>
      <c r="AF24" s="712"/>
      <c r="AG24" s="712"/>
      <c r="AH24" s="712"/>
      <c r="AI24" s="712"/>
      <c r="AJ24" s="712"/>
      <c r="AK24" s="712"/>
      <c r="AL24" s="681" t="s">
        <v>230</v>
      </c>
      <c r="AM24" s="682"/>
      <c r="AN24" s="682"/>
      <c r="AO24" s="713"/>
      <c r="AP24" s="772" t="s">
        <v>292</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1" t="s">
        <v>230</v>
      </c>
      <c r="BP24" s="711"/>
      <c r="BQ24" s="711"/>
      <c r="BR24" s="711"/>
      <c r="BS24" s="684" t="s">
        <v>230</v>
      </c>
      <c r="BT24" s="679"/>
      <c r="BU24" s="679"/>
      <c r="BV24" s="679"/>
      <c r="BW24" s="679"/>
      <c r="BX24" s="679"/>
      <c r="BY24" s="679"/>
      <c r="BZ24" s="679"/>
      <c r="CA24" s="679"/>
      <c r="CB24" s="725"/>
      <c r="CD24" s="736" t="s">
        <v>293</v>
      </c>
      <c r="CE24" s="737"/>
      <c r="CF24" s="737"/>
      <c r="CG24" s="737"/>
      <c r="CH24" s="737"/>
      <c r="CI24" s="737"/>
      <c r="CJ24" s="737"/>
      <c r="CK24" s="737"/>
      <c r="CL24" s="737"/>
      <c r="CM24" s="737"/>
      <c r="CN24" s="737"/>
      <c r="CO24" s="737"/>
      <c r="CP24" s="737"/>
      <c r="CQ24" s="738"/>
      <c r="CR24" s="733">
        <v>8302543</v>
      </c>
      <c r="CS24" s="734"/>
      <c r="CT24" s="734"/>
      <c r="CU24" s="734"/>
      <c r="CV24" s="734"/>
      <c r="CW24" s="734"/>
      <c r="CX24" s="734"/>
      <c r="CY24" s="777"/>
      <c r="CZ24" s="778">
        <v>33.6</v>
      </c>
      <c r="DA24" s="749"/>
      <c r="DB24" s="749"/>
      <c r="DC24" s="781"/>
      <c r="DD24" s="776">
        <v>5218435</v>
      </c>
      <c r="DE24" s="734"/>
      <c r="DF24" s="734"/>
      <c r="DG24" s="734"/>
      <c r="DH24" s="734"/>
      <c r="DI24" s="734"/>
      <c r="DJ24" s="734"/>
      <c r="DK24" s="777"/>
      <c r="DL24" s="776">
        <v>5190801</v>
      </c>
      <c r="DM24" s="734"/>
      <c r="DN24" s="734"/>
      <c r="DO24" s="734"/>
      <c r="DP24" s="734"/>
      <c r="DQ24" s="734"/>
      <c r="DR24" s="734"/>
      <c r="DS24" s="734"/>
      <c r="DT24" s="734"/>
      <c r="DU24" s="734"/>
      <c r="DV24" s="777"/>
      <c r="DW24" s="778">
        <v>45.6</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230</v>
      </c>
      <c r="S25" s="679"/>
      <c r="T25" s="679"/>
      <c r="U25" s="679"/>
      <c r="V25" s="679"/>
      <c r="W25" s="679"/>
      <c r="X25" s="679"/>
      <c r="Y25" s="680"/>
      <c r="Z25" s="711" t="s">
        <v>230</v>
      </c>
      <c r="AA25" s="711"/>
      <c r="AB25" s="711"/>
      <c r="AC25" s="711"/>
      <c r="AD25" s="712" t="s">
        <v>128</v>
      </c>
      <c r="AE25" s="712"/>
      <c r="AF25" s="712"/>
      <c r="AG25" s="712"/>
      <c r="AH25" s="712"/>
      <c r="AI25" s="712"/>
      <c r="AJ25" s="712"/>
      <c r="AK25" s="712"/>
      <c r="AL25" s="681" t="s">
        <v>230</v>
      </c>
      <c r="AM25" s="682"/>
      <c r="AN25" s="682"/>
      <c r="AO25" s="713"/>
      <c r="AP25" s="772" t="s">
        <v>295</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1" t="s">
        <v>230</v>
      </c>
      <c r="BP25" s="711"/>
      <c r="BQ25" s="711"/>
      <c r="BR25" s="711"/>
      <c r="BS25" s="684" t="s">
        <v>128</v>
      </c>
      <c r="BT25" s="679"/>
      <c r="BU25" s="679"/>
      <c r="BV25" s="679"/>
      <c r="BW25" s="679"/>
      <c r="BX25" s="679"/>
      <c r="BY25" s="679"/>
      <c r="BZ25" s="679"/>
      <c r="CA25" s="679"/>
      <c r="CB25" s="725"/>
      <c r="CD25" s="717" t="s">
        <v>296</v>
      </c>
      <c r="CE25" s="718"/>
      <c r="CF25" s="718"/>
      <c r="CG25" s="718"/>
      <c r="CH25" s="718"/>
      <c r="CI25" s="718"/>
      <c r="CJ25" s="718"/>
      <c r="CK25" s="718"/>
      <c r="CL25" s="718"/>
      <c r="CM25" s="718"/>
      <c r="CN25" s="718"/>
      <c r="CO25" s="718"/>
      <c r="CP25" s="718"/>
      <c r="CQ25" s="719"/>
      <c r="CR25" s="678">
        <v>3125906</v>
      </c>
      <c r="CS25" s="697"/>
      <c r="CT25" s="697"/>
      <c r="CU25" s="697"/>
      <c r="CV25" s="697"/>
      <c r="CW25" s="697"/>
      <c r="CX25" s="697"/>
      <c r="CY25" s="698"/>
      <c r="CZ25" s="681">
        <v>12.6</v>
      </c>
      <c r="DA25" s="699"/>
      <c r="DB25" s="699"/>
      <c r="DC25" s="700"/>
      <c r="DD25" s="684">
        <v>2830684</v>
      </c>
      <c r="DE25" s="697"/>
      <c r="DF25" s="697"/>
      <c r="DG25" s="697"/>
      <c r="DH25" s="697"/>
      <c r="DI25" s="697"/>
      <c r="DJ25" s="697"/>
      <c r="DK25" s="698"/>
      <c r="DL25" s="684">
        <v>2814252</v>
      </c>
      <c r="DM25" s="697"/>
      <c r="DN25" s="697"/>
      <c r="DO25" s="697"/>
      <c r="DP25" s="697"/>
      <c r="DQ25" s="697"/>
      <c r="DR25" s="697"/>
      <c r="DS25" s="697"/>
      <c r="DT25" s="697"/>
      <c r="DU25" s="697"/>
      <c r="DV25" s="698"/>
      <c r="DW25" s="681">
        <v>24.7</v>
      </c>
      <c r="DX25" s="699"/>
      <c r="DY25" s="699"/>
      <c r="DZ25" s="699"/>
      <c r="EA25" s="699"/>
      <c r="EB25" s="699"/>
      <c r="EC25" s="720"/>
    </row>
    <row r="26" spans="2:133" ht="11.25" customHeight="1" x14ac:dyDescent="0.15">
      <c r="B26" s="675" t="s">
        <v>297</v>
      </c>
      <c r="C26" s="676"/>
      <c r="D26" s="676"/>
      <c r="E26" s="676"/>
      <c r="F26" s="676"/>
      <c r="G26" s="676"/>
      <c r="H26" s="676"/>
      <c r="I26" s="676"/>
      <c r="J26" s="676"/>
      <c r="K26" s="676"/>
      <c r="L26" s="676"/>
      <c r="M26" s="676"/>
      <c r="N26" s="676"/>
      <c r="O26" s="676"/>
      <c r="P26" s="676"/>
      <c r="Q26" s="677"/>
      <c r="R26" s="678">
        <v>10975620</v>
      </c>
      <c r="S26" s="679"/>
      <c r="T26" s="679"/>
      <c r="U26" s="679"/>
      <c r="V26" s="679"/>
      <c r="W26" s="679"/>
      <c r="X26" s="679"/>
      <c r="Y26" s="680"/>
      <c r="Z26" s="711">
        <v>42.4</v>
      </c>
      <c r="AA26" s="711"/>
      <c r="AB26" s="711"/>
      <c r="AC26" s="711"/>
      <c r="AD26" s="712">
        <v>10674363</v>
      </c>
      <c r="AE26" s="712"/>
      <c r="AF26" s="712"/>
      <c r="AG26" s="712"/>
      <c r="AH26" s="712"/>
      <c r="AI26" s="712"/>
      <c r="AJ26" s="712"/>
      <c r="AK26" s="712"/>
      <c r="AL26" s="681">
        <v>99.8</v>
      </c>
      <c r="AM26" s="682"/>
      <c r="AN26" s="682"/>
      <c r="AO26" s="713"/>
      <c r="AP26" s="772" t="s">
        <v>298</v>
      </c>
      <c r="AQ26" s="773"/>
      <c r="AR26" s="773"/>
      <c r="AS26" s="773"/>
      <c r="AT26" s="773"/>
      <c r="AU26" s="773"/>
      <c r="AV26" s="773"/>
      <c r="AW26" s="773"/>
      <c r="AX26" s="773"/>
      <c r="AY26" s="773"/>
      <c r="AZ26" s="773"/>
      <c r="BA26" s="773"/>
      <c r="BB26" s="773"/>
      <c r="BC26" s="773"/>
      <c r="BD26" s="773"/>
      <c r="BE26" s="773"/>
      <c r="BF26" s="774"/>
      <c r="BG26" s="678" t="s">
        <v>146</v>
      </c>
      <c r="BH26" s="679"/>
      <c r="BI26" s="679"/>
      <c r="BJ26" s="679"/>
      <c r="BK26" s="679"/>
      <c r="BL26" s="679"/>
      <c r="BM26" s="679"/>
      <c r="BN26" s="680"/>
      <c r="BO26" s="711" t="s">
        <v>146</v>
      </c>
      <c r="BP26" s="711"/>
      <c r="BQ26" s="711"/>
      <c r="BR26" s="711"/>
      <c r="BS26" s="684" t="s">
        <v>128</v>
      </c>
      <c r="BT26" s="679"/>
      <c r="BU26" s="679"/>
      <c r="BV26" s="679"/>
      <c r="BW26" s="679"/>
      <c r="BX26" s="679"/>
      <c r="BY26" s="679"/>
      <c r="BZ26" s="679"/>
      <c r="CA26" s="679"/>
      <c r="CB26" s="725"/>
      <c r="CD26" s="717" t="s">
        <v>299</v>
      </c>
      <c r="CE26" s="718"/>
      <c r="CF26" s="718"/>
      <c r="CG26" s="718"/>
      <c r="CH26" s="718"/>
      <c r="CI26" s="718"/>
      <c r="CJ26" s="718"/>
      <c r="CK26" s="718"/>
      <c r="CL26" s="718"/>
      <c r="CM26" s="718"/>
      <c r="CN26" s="718"/>
      <c r="CO26" s="718"/>
      <c r="CP26" s="718"/>
      <c r="CQ26" s="719"/>
      <c r="CR26" s="678">
        <v>1675379</v>
      </c>
      <c r="CS26" s="679"/>
      <c r="CT26" s="679"/>
      <c r="CU26" s="679"/>
      <c r="CV26" s="679"/>
      <c r="CW26" s="679"/>
      <c r="CX26" s="679"/>
      <c r="CY26" s="680"/>
      <c r="CZ26" s="681">
        <v>6.8</v>
      </c>
      <c r="DA26" s="699"/>
      <c r="DB26" s="699"/>
      <c r="DC26" s="700"/>
      <c r="DD26" s="684">
        <v>1521299</v>
      </c>
      <c r="DE26" s="679"/>
      <c r="DF26" s="679"/>
      <c r="DG26" s="679"/>
      <c r="DH26" s="679"/>
      <c r="DI26" s="679"/>
      <c r="DJ26" s="679"/>
      <c r="DK26" s="680"/>
      <c r="DL26" s="684" t="s">
        <v>230</v>
      </c>
      <c r="DM26" s="679"/>
      <c r="DN26" s="679"/>
      <c r="DO26" s="679"/>
      <c r="DP26" s="679"/>
      <c r="DQ26" s="679"/>
      <c r="DR26" s="679"/>
      <c r="DS26" s="679"/>
      <c r="DT26" s="679"/>
      <c r="DU26" s="679"/>
      <c r="DV26" s="680"/>
      <c r="DW26" s="681" t="s">
        <v>146</v>
      </c>
      <c r="DX26" s="699"/>
      <c r="DY26" s="699"/>
      <c r="DZ26" s="699"/>
      <c r="EA26" s="699"/>
      <c r="EB26" s="699"/>
      <c r="EC26" s="720"/>
    </row>
    <row r="27" spans="2:133" ht="11.25" customHeight="1" x14ac:dyDescent="0.15">
      <c r="B27" s="675" t="s">
        <v>300</v>
      </c>
      <c r="C27" s="676"/>
      <c r="D27" s="676"/>
      <c r="E27" s="676"/>
      <c r="F27" s="676"/>
      <c r="G27" s="676"/>
      <c r="H27" s="676"/>
      <c r="I27" s="676"/>
      <c r="J27" s="676"/>
      <c r="K27" s="676"/>
      <c r="L27" s="676"/>
      <c r="M27" s="676"/>
      <c r="N27" s="676"/>
      <c r="O27" s="676"/>
      <c r="P27" s="676"/>
      <c r="Q27" s="677"/>
      <c r="R27" s="678">
        <v>6960</v>
      </c>
      <c r="S27" s="679"/>
      <c r="T27" s="679"/>
      <c r="U27" s="679"/>
      <c r="V27" s="679"/>
      <c r="W27" s="679"/>
      <c r="X27" s="679"/>
      <c r="Y27" s="680"/>
      <c r="Z27" s="711">
        <v>0</v>
      </c>
      <c r="AA27" s="711"/>
      <c r="AB27" s="711"/>
      <c r="AC27" s="711"/>
      <c r="AD27" s="712">
        <v>6960</v>
      </c>
      <c r="AE27" s="712"/>
      <c r="AF27" s="712"/>
      <c r="AG27" s="712"/>
      <c r="AH27" s="712"/>
      <c r="AI27" s="712"/>
      <c r="AJ27" s="712"/>
      <c r="AK27" s="712"/>
      <c r="AL27" s="681">
        <v>0.1</v>
      </c>
      <c r="AM27" s="682"/>
      <c r="AN27" s="682"/>
      <c r="AO27" s="713"/>
      <c r="AP27" s="675" t="s">
        <v>301</v>
      </c>
      <c r="AQ27" s="676"/>
      <c r="AR27" s="676"/>
      <c r="AS27" s="676"/>
      <c r="AT27" s="676"/>
      <c r="AU27" s="676"/>
      <c r="AV27" s="676"/>
      <c r="AW27" s="676"/>
      <c r="AX27" s="676"/>
      <c r="AY27" s="676"/>
      <c r="AZ27" s="676"/>
      <c r="BA27" s="676"/>
      <c r="BB27" s="676"/>
      <c r="BC27" s="676"/>
      <c r="BD27" s="676"/>
      <c r="BE27" s="676"/>
      <c r="BF27" s="677"/>
      <c r="BG27" s="678">
        <v>7149635</v>
      </c>
      <c r="BH27" s="679"/>
      <c r="BI27" s="679"/>
      <c r="BJ27" s="679"/>
      <c r="BK27" s="679"/>
      <c r="BL27" s="679"/>
      <c r="BM27" s="679"/>
      <c r="BN27" s="680"/>
      <c r="BO27" s="711">
        <v>100</v>
      </c>
      <c r="BP27" s="711"/>
      <c r="BQ27" s="711"/>
      <c r="BR27" s="711"/>
      <c r="BS27" s="684" t="s">
        <v>128</v>
      </c>
      <c r="BT27" s="679"/>
      <c r="BU27" s="679"/>
      <c r="BV27" s="679"/>
      <c r="BW27" s="679"/>
      <c r="BX27" s="679"/>
      <c r="BY27" s="679"/>
      <c r="BZ27" s="679"/>
      <c r="CA27" s="679"/>
      <c r="CB27" s="725"/>
      <c r="CD27" s="717" t="s">
        <v>302</v>
      </c>
      <c r="CE27" s="718"/>
      <c r="CF27" s="718"/>
      <c r="CG27" s="718"/>
      <c r="CH27" s="718"/>
      <c r="CI27" s="718"/>
      <c r="CJ27" s="718"/>
      <c r="CK27" s="718"/>
      <c r="CL27" s="718"/>
      <c r="CM27" s="718"/>
      <c r="CN27" s="718"/>
      <c r="CO27" s="718"/>
      <c r="CP27" s="718"/>
      <c r="CQ27" s="719"/>
      <c r="CR27" s="678">
        <v>4204197</v>
      </c>
      <c r="CS27" s="697"/>
      <c r="CT27" s="697"/>
      <c r="CU27" s="697"/>
      <c r="CV27" s="697"/>
      <c r="CW27" s="697"/>
      <c r="CX27" s="697"/>
      <c r="CY27" s="698"/>
      <c r="CZ27" s="681">
        <v>17</v>
      </c>
      <c r="DA27" s="699"/>
      <c r="DB27" s="699"/>
      <c r="DC27" s="700"/>
      <c r="DD27" s="684">
        <v>1415311</v>
      </c>
      <c r="DE27" s="697"/>
      <c r="DF27" s="697"/>
      <c r="DG27" s="697"/>
      <c r="DH27" s="697"/>
      <c r="DI27" s="697"/>
      <c r="DJ27" s="697"/>
      <c r="DK27" s="698"/>
      <c r="DL27" s="684">
        <v>1404109</v>
      </c>
      <c r="DM27" s="697"/>
      <c r="DN27" s="697"/>
      <c r="DO27" s="697"/>
      <c r="DP27" s="697"/>
      <c r="DQ27" s="697"/>
      <c r="DR27" s="697"/>
      <c r="DS27" s="697"/>
      <c r="DT27" s="697"/>
      <c r="DU27" s="697"/>
      <c r="DV27" s="698"/>
      <c r="DW27" s="681">
        <v>12.3</v>
      </c>
      <c r="DX27" s="699"/>
      <c r="DY27" s="699"/>
      <c r="DZ27" s="699"/>
      <c r="EA27" s="699"/>
      <c r="EB27" s="699"/>
      <c r="EC27" s="720"/>
    </row>
    <row r="28" spans="2:133" ht="11.25" customHeight="1" x14ac:dyDescent="0.15">
      <c r="B28" s="675" t="s">
        <v>303</v>
      </c>
      <c r="C28" s="676"/>
      <c r="D28" s="676"/>
      <c r="E28" s="676"/>
      <c r="F28" s="676"/>
      <c r="G28" s="676"/>
      <c r="H28" s="676"/>
      <c r="I28" s="676"/>
      <c r="J28" s="676"/>
      <c r="K28" s="676"/>
      <c r="L28" s="676"/>
      <c r="M28" s="676"/>
      <c r="N28" s="676"/>
      <c r="O28" s="676"/>
      <c r="P28" s="676"/>
      <c r="Q28" s="677"/>
      <c r="R28" s="678">
        <v>40340</v>
      </c>
      <c r="S28" s="679"/>
      <c r="T28" s="679"/>
      <c r="U28" s="679"/>
      <c r="V28" s="679"/>
      <c r="W28" s="679"/>
      <c r="X28" s="679"/>
      <c r="Y28" s="680"/>
      <c r="Z28" s="711">
        <v>0.2</v>
      </c>
      <c r="AA28" s="711"/>
      <c r="AB28" s="711"/>
      <c r="AC28" s="711"/>
      <c r="AD28" s="712" t="s">
        <v>230</v>
      </c>
      <c r="AE28" s="712"/>
      <c r="AF28" s="712"/>
      <c r="AG28" s="712"/>
      <c r="AH28" s="712"/>
      <c r="AI28" s="712"/>
      <c r="AJ28" s="712"/>
      <c r="AK28" s="712"/>
      <c r="AL28" s="681" t="s">
        <v>230</v>
      </c>
      <c r="AM28" s="682"/>
      <c r="AN28" s="682"/>
      <c r="AO28" s="713"/>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1"/>
      <c r="BP28" s="711"/>
      <c r="BQ28" s="711"/>
      <c r="BR28" s="711"/>
      <c r="BS28" s="684"/>
      <c r="BT28" s="679"/>
      <c r="BU28" s="679"/>
      <c r="BV28" s="679"/>
      <c r="BW28" s="679"/>
      <c r="BX28" s="679"/>
      <c r="BY28" s="679"/>
      <c r="BZ28" s="679"/>
      <c r="CA28" s="679"/>
      <c r="CB28" s="725"/>
      <c r="CD28" s="717" t="s">
        <v>304</v>
      </c>
      <c r="CE28" s="718"/>
      <c r="CF28" s="718"/>
      <c r="CG28" s="718"/>
      <c r="CH28" s="718"/>
      <c r="CI28" s="718"/>
      <c r="CJ28" s="718"/>
      <c r="CK28" s="718"/>
      <c r="CL28" s="718"/>
      <c r="CM28" s="718"/>
      <c r="CN28" s="718"/>
      <c r="CO28" s="718"/>
      <c r="CP28" s="718"/>
      <c r="CQ28" s="719"/>
      <c r="CR28" s="678">
        <v>972440</v>
      </c>
      <c r="CS28" s="679"/>
      <c r="CT28" s="679"/>
      <c r="CU28" s="679"/>
      <c r="CV28" s="679"/>
      <c r="CW28" s="679"/>
      <c r="CX28" s="679"/>
      <c r="CY28" s="680"/>
      <c r="CZ28" s="681">
        <v>3.9</v>
      </c>
      <c r="DA28" s="699"/>
      <c r="DB28" s="699"/>
      <c r="DC28" s="700"/>
      <c r="DD28" s="684">
        <v>972440</v>
      </c>
      <c r="DE28" s="679"/>
      <c r="DF28" s="679"/>
      <c r="DG28" s="679"/>
      <c r="DH28" s="679"/>
      <c r="DI28" s="679"/>
      <c r="DJ28" s="679"/>
      <c r="DK28" s="680"/>
      <c r="DL28" s="684">
        <v>972440</v>
      </c>
      <c r="DM28" s="679"/>
      <c r="DN28" s="679"/>
      <c r="DO28" s="679"/>
      <c r="DP28" s="679"/>
      <c r="DQ28" s="679"/>
      <c r="DR28" s="679"/>
      <c r="DS28" s="679"/>
      <c r="DT28" s="679"/>
      <c r="DU28" s="679"/>
      <c r="DV28" s="680"/>
      <c r="DW28" s="681">
        <v>8.5</v>
      </c>
      <c r="DX28" s="699"/>
      <c r="DY28" s="699"/>
      <c r="DZ28" s="699"/>
      <c r="EA28" s="699"/>
      <c r="EB28" s="699"/>
      <c r="EC28" s="720"/>
    </row>
    <row r="29" spans="2:133" ht="11.25" customHeight="1" x14ac:dyDescent="0.15">
      <c r="B29" s="675" t="s">
        <v>305</v>
      </c>
      <c r="C29" s="676"/>
      <c r="D29" s="676"/>
      <c r="E29" s="676"/>
      <c r="F29" s="676"/>
      <c r="G29" s="676"/>
      <c r="H29" s="676"/>
      <c r="I29" s="676"/>
      <c r="J29" s="676"/>
      <c r="K29" s="676"/>
      <c r="L29" s="676"/>
      <c r="M29" s="676"/>
      <c r="N29" s="676"/>
      <c r="O29" s="676"/>
      <c r="P29" s="676"/>
      <c r="Q29" s="677"/>
      <c r="R29" s="678">
        <v>246808</v>
      </c>
      <c r="S29" s="679"/>
      <c r="T29" s="679"/>
      <c r="U29" s="679"/>
      <c r="V29" s="679"/>
      <c r="W29" s="679"/>
      <c r="X29" s="679"/>
      <c r="Y29" s="680"/>
      <c r="Z29" s="711">
        <v>1</v>
      </c>
      <c r="AA29" s="711"/>
      <c r="AB29" s="711"/>
      <c r="AC29" s="711"/>
      <c r="AD29" s="712">
        <v>17770</v>
      </c>
      <c r="AE29" s="712"/>
      <c r="AF29" s="712"/>
      <c r="AG29" s="712"/>
      <c r="AH29" s="712"/>
      <c r="AI29" s="712"/>
      <c r="AJ29" s="712"/>
      <c r="AK29" s="712"/>
      <c r="AL29" s="681">
        <v>0.2</v>
      </c>
      <c r="AM29" s="682"/>
      <c r="AN29" s="682"/>
      <c r="AO29" s="713"/>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1"/>
      <c r="BP29" s="711"/>
      <c r="BQ29" s="711"/>
      <c r="BR29" s="711"/>
      <c r="BS29" s="712"/>
      <c r="BT29" s="712"/>
      <c r="BU29" s="712"/>
      <c r="BV29" s="712"/>
      <c r="BW29" s="712"/>
      <c r="BX29" s="712"/>
      <c r="BY29" s="712"/>
      <c r="BZ29" s="712"/>
      <c r="CA29" s="712"/>
      <c r="CB29" s="775"/>
      <c r="CD29" s="763" t="s">
        <v>306</v>
      </c>
      <c r="CE29" s="764"/>
      <c r="CF29" s="717" t="s">
        <v>70</v>
      </c>
      <c r="CG29" s="718"/>
      <c r="CH29" s="718"/>
      <c r="CI29" s="718"/>
      <c r="CJ29" s="718"/>
      <c r="CK29" s="718"/>
      <c r="CL29" s="718"/>
      <c r="CM29" s="718"/>
      <c r="CN29" s="718"/>
      <c r="CO29" s="718"/>
      <c r="CP29" s="718"/>
      <c r="CQ29" s="719"/>
      <c r="CR29" s="678">
        <v>972440</v>
      </c>
      <c r="CS29" s="697"/>
      <c r="CT29" s="697"/>
      <c r="CU29" s="697"/>
      <c r="CV29" s="697"/>
      <c r="CW29" s="697"/>
      <c r="CX29" s="697"/>
      <c r="CY29" s="698"/>
      <c r="CZ29" s="681">
        <v>3.9</v>
      </c>
      <c r="DA29" s="699"/>
      <c r="DB29" s="699"/>
      <c r="DC29" s="700"/>
      <c r="DD29" s="684">
        <v>972440</v>
      </c>
      <c r="DE29" s="697"/>
      <c r="DF29" s="697"/>
      <c r="DG29" s="697"/>
      <c r="DH29" s="697"/>
      <c r="DI29" s="697"/>
      <c r="DJ29" s="697"/>
      <c r="DK29" s="698"/>
      <c r="DL29" s="684">
        <v>972440</v>
      </c>
      <c r="DM29" s="697"/>
      <c r="DN29" s="697"/>
      <c r="DO29" s="697"/>
      <c r="DP29" s="697"/>
      <c r="DQ29" s="697"/>
      <c r="DR29" s="697"/>
      <c r="DS29" s="697"/>
      <c r="DT29" s="697"/>
      <c r="DU29" s="697"/>
      <c r="DV29" s="698"/>
      <c r="DW29" s="681">
        <v>8.5</v>
      </c>
      <c r="DX29" s="699"/>
      <c r="DY29" s="699"/>
      <c r="DZ29" s="699"/>
      <c r="EA29" s="699"/>
      <c r="EB29" s="699"/>
      <c r="EC29" s="720"/>
    </row>
    <row r="30" spans="2:133" ht="11.25" customHeight="1" x14ac:dyDescent="0.15">
      <c r="B30" s="675" t="s">
        <v>307</v>
      </c>
      <c r="C30" s="676"/>
      <c r="D30" s="676"/>
      <c r="E30" s="676"/>
      <c r="F30" s="676"/>
      <c r="G30" s="676"/>
      <c r="H30" s="676"/>
      <c r="I30" s="676"/>
      <c r="J30" s="676"/>
      <c r="K30" s="676"/>
      <c r="L30" s="676"/>
      <c r="M30" s="676"/>
      <c r="N30" s="676"/>
      <c r="O30" s="676"/>
      <c r="P30" s="676"/>
      <c r="Q30" s="677"/>
      <c r="R30" s="678">
        <v>122503</v>
      </c>
      <c r="S30" s="679"/>
      <c r="T30" s="679"/>
      <c r="U30" s="679"/>
      <c r="V30" s="679"/>
      <c r="W30" s="679"/>
      <c r="X30" s="679"/>
      <c r="Y30" s="680"/>
      <c r="Z30" s="711">
        <v>0.5</v>
      </c>
      <c r="AA30" s="711"/>
      <c r="AB30" s="711"/>
      <c r="AC30" s="711"/>
      <c r="AD30" s="712" t="s">
        <v>128</v>
      </c>
      <c r="AE30" s="712"/>
      <c r="AF30" s="712"/>
      <c r="AG30" s="712"/>
      <c r="AH30" s="712"/>
      <c r="AI30" s="712"/>
      <c r="AJ30" s="712"/>
      <c r="AK30" s="712"/>
      <c r="AL30" s="681" t="s">
        <v>230</v>
      </c>
      <c r="AM30" s="682"/>
      <c r="AN30" s="682"/>
      <c r="AO30" s="713"/>
      <c r="AP30" s="739" t="s">
        <v>224</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7" t="s">
        <v>310</v>
      </c>
      <c r="CG30" s="718"/>
      <c r="CH30" s="718"/>
      <c r="CI30" s="718"/>
      <c r="CJ30" s="718"/>
      <c r="CK30" s="718"/>
      <c r="CL30" s="718"/>
      <c r="CM30" s="718"/>
      <c r="CN30" s="718"/>
      <c r="CO30" s="718"/>
      <c r="CP30" s="718"/>
      <c r="CQ30" s="719"/>
      <c r="CR30" s="678">
        <v>925702</v>
      </c>
      <c r="CS30" s="679"/>
      <c r="CT30" s="679"/>
      <c r="CU30" s="679"/>
      <c r="CV30" s="679"/>
      <c r="CW30" s="679"/>
      <c r="CX30" s="679"/>
      <c r="CY30" s="680"/>
      <c r="CZ30" s="681">
        <v>3.7</v>
      </c>
      <c r="DA30" s="699"/>
      <c r="DB30" s="699"/>
      <c r="DC30" s="700"/>
      <c r="DD30" s="684">
        <v>925702</v>
      </c>
      <c r="DE30" s="679"/>
      <c r="DF30" s="679"/>
      <c r="DG30" s="679"/>
      <c r="DH30" s="679"/>
      <c r="DI30" s="679"/>
      <c r="DJ30" s="679"/>
      <c r="DK30" s="680"/>
      <c r="DL30" s="684">
        <v>925702</v>
      </c>
      <c r="DM30" s="679"/>
      <c r="DN30" s="679"/>
      <c r="DO30" s="679"/>
      <c r="DP30" s="679"/>
      <c r="DQ30" s="679"/>
      <c r="DR30" s="679"/>
      <c r="DS30" s="679"/>
      <c r="DT30" s="679"/>
      <c r="DU30" s="679"/>
      <c r="DV30" s="680"/>
      <c r="DW30" s="681">
        <v>8.1</v>
      </c>
      <c r="DX30" s="699"/>
      <c r="DY30" s="699"/>
      <c r="DZ30" s="699"/>
      <c r="EA30" s="699"/>
      <c r="EB30" s="699"/>
      <c r="EC30" s="720"/>
    </row>
    <row r="31" spans="2:133" ht="11.25" customHeight="1" x14ac:dyDescent="0.15">
      <c r="B31" s="675" t="s">
        <v>311</v>
      </c>
      <c r="C31" s="676"/>
      <c r="D31" s="676"/>
      <c r="E31" s="676"/>
      <c r="F31" s="676"/>
      <c r="G31" s="676"/>
      <c r="H31" s="676"/>
      <c r="I31" s="676"/>
      <c r="J31" s="676"/>
      <c r="K31" s="676"/>
      <c r="L31" s="676"/>
      <c r="M31" s="676"/>
      <c r="N31" s="676"/>
      <c r="O31" s="676"/>
      <c r="P31" s="676"/>
      <c r="Q31" s="677"/>
      <c r="R31" s="678">
        <v>8616877</v>
      </c>
      <c r="S31" s="679"/>
      <c r="T31" s="679"/>
      <c r="U31" s="679"/>
      <c r="V31" s="679"/>
      <c r="W31" s="679"/>
      <c r="X31" s="679"/>
      <c r="Y31" s="680"/>
      <c r="Z31" s="711">
        <v>33.299999999999997</v>
      </c>
      <c r="AA31" s="711"/>
      <c r="AB31" s="711"/>
      <c r="AC31" s="711"/>
      <c r="AD31" s="712" t="s">
        <v>230</v>
      </c>
      <c r="AE31" s="712"/>
      <c r="AF31" s="712"/>
      <c r="AG31" s="712"/>
      <c r="AH31" s="712"/>
      <c r="AI31" s="712"/>
      <c r="AJ31" s="712"/>
      <c r="AK31" s="712"/>
      <c r="AL31" s="681" t="s">
        <v>128</v>
      </c>
      <c r="AM31" s="682"/>
      <c r="AN31" s="682"/>
      <c r="AO31" s="713"/>
      <c r="AP31" s="754" t="s">
        <v>312</v>
      </c>
      <c r="AQ31" s="755"/>
      <c r="AR31" s="755"/>
      <c r="AS31" s="755"/>
      <c r="AT31" s="760" t="s">
        <v>313</v>
      </c>
      <c r="AU31" s="229"/>
      <c r="AV31" s="229"/>
      <c r="AW31" s="229"/>
      <c r="AX31" s="744" t="s">
        <v>188</v>
      </c>
      <c r="AY31" s="745"/>
      <c r="AZ31" s="745"/>
      <c r="BA31" s="745"/>
      <c r="BB31" s="745"/>
      <c r="BC31" s="745"/>
      <c r="BD31" s="745"/>
      <c r="BE31" s="745"/>
      <c r="BF31" s="746"/>
      <c r="BG31" s="747">
        <v>98.8</v>
      </c>
      <c r="BH31" s="748"/>
      <c r="BI31" s="748"/>
      <c r="BJ31" s="748"/>
      <c r="BK31" s="748"/>
      <c r="BL31" s="748"/>
      <c r="BM31" s="749">
        <v>97.1</v>
      </c>
      <c r="BN31" s="748"/>
      <c r="BO31" s="748"/>
      <c r="BP31" s="748"/>
      <c r="BQ31" s="750"/>
      <c r="BR31" s="747">
        <v>98.9</v>
      </c>
      <c r="BS31" s="748"/>
      <c r="BT31" s="748"/>
      <c r="BU31" s="748"/>
      <c r="BV31" s="748"/>
      <c r="BW31" s="748"/>
      <c r="BX31" s="749">
        <v>97.4</v>
      </c>
      <c r="BY31" s="748"/>
      <c r="BZ31" s="748"/>
      <c r="CA31" s="748"/>
      <c r="CB31" s="750"/>
      <c r="CD31" s="765"/>
      <c r="CE31" s="766"/>
      <c r="CF31" s="717" t="s">
        <v>314</v>
      </c>
      <c r="CG31" s="718"/>
      <c r="CH31" s="718"/>
      <c r="CI31" s="718"/>
      <c r="CJ31" s="718"/>
      <c r="CK31" s="718"/>
      <c r="CL31" s="718"/>
      <c r="CM31" s="718"/>
      <c r="CN31" s="718"/>
      <c r="CO31" s="718"/>
      <c r="CP31" s="718"/>
      <c r="CQ31" s="719"/>
      <c r="CR31" s="678">
        <v>46738</v>
      </c>
      <c r="CS31" s="697"/>
      <c r="CT31" s="697"/>
      <c r="CU31" s="697"/>
      <c r="CV31" s="697"/>
      <c r="CW31" s="697"/>
      <c r="CX31" s="697"/>
      <c r="CY31" s="698"/>
      <c r="CZ31" s="681">
        <v>0.2</v>
      </c>
      <c r="DA31" s="699"/>
      <c r="DB31" s="699"/>
      <c r="DC31" s="700"/>
      <c r="DD31" s="684">
        <v>46738</v>
      </c>
      <c r="DE31" s="697"/>
      <c r="DF31" s="697"/>
      <c r="DG31" s="697"/>
      <c r="DH31" s="697"/>
      <c r="DI31" s="697"/>
      <c r="DJ31" s="697"/>
      <c r="DK31" s="698"/>
      <c r="DL31" s="684">
        <v>46738</v>
      </c>
      <c r="DM31" s="697"/>
      <c r="DN31" s="697"/>
      <c r="DO31" s="697"/>
      <c r="DP31" s="697"/>
      <c r="DQ31" s="697"/>
      <c r="DR31" s="697"/>
      <c r="DS31" s="697"/>
      <c r="DT31" s="697"/>
      <c r="DU31" s="697"/>
      <c r="DV31" s="698"/>
      <c r="DW31" s="681">
        <v>0.4</v>
      </c>
      <c r="DX31" s="699"/>
      <c r="DY31" s="699"/>
      <c r="DZ31" s="699"/>
      <c r="EA31" s="699"/>
      <c r="EB31" s="699"/>
      <c r="EC31" s="720"/>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230</v>
      </c>
      <c r="S32" s="679"/>
      <c r="T32" s="679"/>
      <c r="U32" s="679"/>
      <c r="V32" s="679"/>
      <c r="W32" s="679"/>
      <c r="X32" s="679"/>
      <c r="Y32" s="680"/>
      <c r="Z32" s="711" t="s">
        <v>128</v>
      </c>
      <c r="AA32" s="711"/>
      <c r="AB32" s="711"/>
      <c r="AC32" s="711"/>
      <c r="AD32" s="712" t="s">
        <v>128</v>
      </c>
      <c r="AE32" s="712"/>
      <c r="AF32" s="712"/>
      <c r="AG32" s="712"/>
      <c r="AH32" s="712"/>
      <c r="AI32" s="712"/>
      <c r="AJ32" s="712"/>
      <c r="AK32" s="712"/>
      <c r="AL32" s="681" t="s">
        <v>230</v>
      </c>
      <c r="AM32" s="682"/>
      <c r="AN32" s="682"/>
      <c r="AO32" s="713"/>
      <c r="AP32" s="756"/>
      <c r="AQ32" s="757"/>
      <c r="AR32" s="757"/>
      <c r="AS32" s="757"/>
      <c r="AT32" s="761"/>
      <c r="AU32" s="228" t="s">
        <v>316</v>
      </c>
      <c r="AV32" s="228"/>
      <c r="AW32" s="228"/>
      <c r="AX32" s="675" t="s">
        <v>317</v>
      </c>
      <c r="AY32" s="676"/>
      <c r="AZ32" s="676"/>
      <c r="BA32" s="676"/>
      <c r="BB32" s="676"/>
      <c r="BC32" s="676"/>
      <c r="BD32" s="676"/>
      <c r="BE32" s="676"/>
      <c r="BF32" s="677"/>
      <c r="BG32" s="751">
        <v>98.5</v>
      </c>
      <c r="BH32" s="697"/>
      <c r="BI32" s="697"/>
      <c r="BJ32" s="697"/>
      <c r="BK32" s="697"/>
      <c r="BL32" s="697"/>
      <c r="BM32" s="682">
        <v>96.6</v>
      </c>
      <c r="BN32" s="743"/>
      <c r="BO32" s="743"/>
      <c r="BP32" s="743"/>
      <c r="BQ32" s="724"/>
      <c r="BR32" s="751">
        <v>98.7</v>
      </c>
      <c r="BS32" s="697"/>
      <c r="BT32" s="697"/>
      <c r="BU32" s="697"/>
      <c r="BV32" s="697"/>
      <c r="BW32" s="697"/>
      <c r="BX32" s="682">
        <v>97.2</v>
      </c>
      <c r="BY32" s="743"/>
      <c r="BZ32" s="743"/>
      <c r="CA32" s="743"/>
      <c r="CB32" s="724"/>
      <c r="CD32" s="767"/>
      <c r="CE32" s="768"/>
      <c r="CF32" s="717" t="s">
        <v>318</v>
      </c>
      <c r="CG32" s="718"/>
      <c r="CH32" s="718"/>
      <c r="CI32" s="718"/>
      <c r="CJ32" s="718"/>
      <c r="CK32" s="718"/>
      <c r="CL32" s="718"/>
      <c r="CM32" s="718"/>
      <c r="CN32" s="718"/>
      <c r="CO32" s="718"/>
      <c r="CP32" s="718"/>
      <c r="CQ32" s="719"/>
      <c r="CR32" s="678" t="s">
        <v>230</v>
      </c>
      <c r="CS32" s="679"/>
      <c r="CT32" s="679"/>
      <c r="CU32" s="679"/>
      <c r="CV32" s="679"/>
      <c r="CW32" s="679"/>
      <c r="CX32" s="679"/>
      <c r="CY32" s="680"/>
      <c r="CZ32" s="681" t="s">
        <v>230</v>
      </c>
      <c r="DA32" s="699"/>
      <c r="DB32" s="699"/>
      <c r="DC32" s="700"/>
      <c r="DD32" s="684" t="s">
        <v>230</v>
      </c>
      <c r="DE32" s="679"/>
      <c r="DF32" s="679"/>
      <c r="DG32" s="679"/>
      <c r="DH32" s="679"/>
      <c r="DI32" s="679"/>
      <c r="DJ32" s="679"/>
      <c r="DK32" s="680"/>
      <c r="DL32" s="684" t="s">
        <v>230</v>
      </c>
      <c r="DM32" s="679"/>
      <c r="DN32" s="679"/>
      <c r="DO32" s="679"/>
      <c r="DP32" s="679"/>
      <c r="DQ32" s="679"/>
      <c r="DR32" s="679"/>
      <c r="DS32" s="679"/>
      <c r="DT32" s="679"/>
      <c r="DU32" s="679"/>
      <c r="DV32" s="680"/>
      <c r="DW32" s="681" t="s">
        <v>128</v>
      </c>
      <c r="DX32" s="699"/>
      <c r="DY32" s="699"/>
      <c r="DZ32" s="699"/>
      <c r="EA32" s="699"/>
      <c r="EB32" s="699"/>
      <c r="EC32" s="720"/>
    </row>
    <row r="33" spans="2:133" ht="11.25" customHeight="1" x14ac:dyDescent="0.15">
      <c r="B33" s="675" t="s">
        <v>319</v>
      </c>
      <c r="C33" s="676"/>
      <c r="D33" s="676"/>
      <c r="E33" s="676"/>
      <c r="F33" s="676"/>
      <c r="G33" s="676"/>
      <c r="H33" s="676"/>
      <c r="I33" s="676"/>
      <c r="J33" s="676"/>
      <c r="K33" s="676"/>
      <c r="L33" s="676"/>
      <c r="M33" s="676"/>
      <c r="N33" s="676"/>
      <c r="O33" s="676"/>
      <c r="P33" s="676"/>
      <c r="Q33" s="677"/>
      <c r="R33" s="678">
        <v>1235723</v>
      </c>
      <c r="S33" s="679"/>
      <c r="T33" s="679"/>
      <c r="U33" s="679"/>
      <c r="V33" s="679"/>
      <c r="W33" s="679"/>
      <c r="X33" s="679"/>
      <c r="Y33" s="680"/>
      <c r="Z33" s="711">
        <v>4.8</v>
      </c>
      <c r="AA33" s="711"/>
      <c r="AB33" s="711"/>
      <c r="AC33" s="711"/>
      <c r="AD33" s="712" t="s">
        <v>230</v>
      </c>
      <c r="AE33" s="712"/>
      <c r="AF33" s="712"/>
      <c r="AG33" s="712"/>
      <c r="AH33" s="712"/>
      <c r="AI33" s="712"/>
      <c r="AJ33" s="712"/>
      <c r="AK33" s="712"/>
      <c r="AL33" s="681" t="s">
        <v>230</v>
      </c>
      <c r="AM33" s="682"/>
      <c r="AN33" s="682"/>
      <c r="AO33" s="713"/>
      <c r="AP33" s="758"/>
      <c r="AQ33" s="759"/>
      <c r="AR33" s="759"/>
      <c r="AS33" s="759"/>
      <c r="AT33" s="762"/>
      <c r="AU33" s="230"/>
      <c r="AV33" s="230"/>
      <c r="AW33" s="230"/>
      <c r="AX33" s="659" t="s">
        <v>320</v>
      </c>
      <c r="AY33" s="660"/>
      <c r="AZ33" s="660"/>
      <c r="BA33" s="660"/>
      <c r="BB33" s="660"/>
      <c r="BC33" s="660"/>
      <c r="BD33" s="660"/>
      <c r="BE33" s="660"/>
      <c r="BF33" s="661"/>
      <c r="BG33" s="742">
        <v>99.1</v>
      </c>
      <c r="BH33" s="663"/>
      <c r="BI33" s="663"/>
      <c r="BJ33" s="663"/>
      <c r="BK33" s="663"/>
      <c r="BL33" s="663"/>
      <c r="BM33" s="705">
        <v>97.6</v>
      </c>
      <c r="BN33" s="663"/>
      <c r="BO33" s="663"/>
      <c r="BP33" s="663"/>
      <c r="BQ33" s="707"/>
      <c r="BR33" s="742">
        <v>99.1</v>
      </c>
      <c r="BS33" s="663"/>
      <c r="BT33" s="663"/>
      <c r="BU33" s="663"/>
      <c r="BV33" s="663"/>
      <c r="BW33" s="663"/>
      <c r="BX33" s="705">
        <v>97.6</v>
      </c>
      <c r="BY33" s="663"/>
      <c r="BZ33" s="663"/>
      <c r="CA33" s="663"/>
      <c r="CB33" s="707"/>
      <c r="CD33" s="717" t="s">
        <v>321</v>
      </c>
      <c r="CE33" s="718"/>
      <c r="CF33" s="718"/>
      <c r="CG33" s="718"/>
      <c r="CH33" s="718"/>
      <c r="CI33" s="718"/>
      <c r="CJ33" s="718"/>
      <c r="CK33" s="718"/>
      <c r="CL33" s="718"/>
      <c r="CM33" s="718"/>
      <c r="CN33" s="718"/>
      <c r="CO33" s="718"/>
      <c r="CP33" s="718"/>
      <c r="CQ33" s="719"/>
      <c r="CR33" s="678">
        <v>14343292</v>
      </c>
      <c r="CS33" s="697"/>
      <c r="CT33" s="697"/>
      <c r="CU33" s="697"/>
      <c r="CV33" s="697"/>
      <c r="CW33" s="697"/>
      <c r="CX33" s="697"/>
      <c r="CY33" s="698"/>
      <c r="CZ33" s="681">
        <v>58</v>
      </c>
      <c r="DA33" s="699"/>
      <c r="DB33" s="699"/>
      <c r="DC33" s="700"/>
      <c r="DD33" s="684">
        <v>6477893</v>
      </c>
      <c r="DE33" s="697"/>
      <c r="DF33" s="697"/>
      <c r="DG33" s="697"/>
      <c r="DH33" s="697"/>
      <c r="DI33" s="697"/>
      <c r="DJ33" s="697"/>
      <c r="DK33" s="698"/>
      <c r="DL33" s="684">
        <v>4324310</v>
      </c>
      <c r="DM33" s="697"/>
      <c r="DN33" s="697"/>
      <c r="DO33" s="697"/>
      <c r="DP33" s="697"/>
      <c r="DQ33" s="697"/>
      <c r="DR33" s="697"/>
      <c r="DS33" s="697"/>
      <c r="DT33" s="697"/>
      <c r="DU33" s="697"/>
      <c r="DV33" s="698"/>
      <c r="DW33" s="681">
        <v>38</v>
      </c>
      <c r="DX33" s="699"/>
      <c r="DY33" s="699"/>
      <c r="DZ33" s="699"/>
      <c r="EA33" s="699"/>
      <c r="EB33" s="699"/>
      <c r="EC33" s="720"/>
    </row>
    <row r="34" spans="2:133" ht="11.25" customHeight="1" x14ac:dyDescent="0.15">
      <c r="B34" s="675" t="s">
        <v>322</v>
      </c>
      <c r="C34" s="676"/>
      <c r="D34" s="676"/>
      <c r="E34" s="676"/>
      <c r="F34" s="676"/>
      <c r="G34" s="676"/>
      <c r="H34" s="676"/>
      <c r="I34" s="676"/>
      <c r="J34" s="676"/>
      <c r="K34" s="676"/>
      <c r="L34" s="676"/>
      <c r="M34" s="676"/>
      <c r="N34" s="676"/>
      <c r="O34" s="676"/>
      <c r="P34" s="676"/>
      <c r="Q34" s="677"/>
      <c r="R34" s="678">
        <v>193322</v>
      </c>
      <c r="S34" s="679"/>
      <c r="T34" s="679"/>
      <c r="U34" s="679"/>
      <c r="V34" s="679"/>
      <c r="W34" s="679"/>
      <c r="X34" s="679"/>
      <c r="Y34" s="680"/>
      <c r="Z34" s="711">
        <v>0.7</v>
      </c>
      <c r="AA34" s="711"/>
      <c r="AB34" s="711"/>
      <c r="AC34" s="711"/>
      <c r="AD34" s="712">
        <v>51</v>
      </c>
      <c r="AE34" s="712"/>
      <c r="AF34" s="712"/>
      <c r="AG34" s="712"/>
      <c r="AH34" s="712"/>
      <c r="AI34" s="712"/>
      <c r="AJ34" s="712"/>
      <c r="AK34" s="712"/>
      <c r="AL34" s="681">
        <v>0</v>
      </c>
      <c r="AM34" s="682"/>
      <c r="AN34" s="682"/>
      <c r="AO34" s="713"/>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7" t="s">
        <v>323</v>
      </c>
      <c r="CE34" s="718"/>
      <c r="CF34" s="718"/>
      <c r="CG34" s="718"/>
      <c r="CH34" s="718"/>
      <c r="CI34" s="718"/>
      <c r="CJ34" s="718"/>
      <c r="CK34" s="718"/>
      <c r="CL34" s="718"/>
      <c r="CM34" s="718"/>
      <c r="CN34" s="718"/>
      <c r="CO34" s="718"/>
      <c r="CP34" s="718"/>
      <c r="CQ34" s="719"/>
      <c r="CR34" s="678">
        <v>3376990</v>
      </c>
      <c r="CS34" s="679"/>
      <c r="CT34" s="679"/>
      <c r="CU34" s="679"/>
      <c r="CV34" s="679"/>
      <c r="CW34" s="679"/>
      <c r="CX34" s="679"/>
      <c r="CY34" s="680"/>
      <c r="CZ34" s="681">
        <v>13.7</v>
      </c>
      <c r="DA34" s="699"/>
      <c r="DB34" s="699"/>
      <c r="DC34" s="700"/>
      <c r="DD34" s="684">
        <v>2352701</v>
      </c>
      <c r="DE34" s="679"/>
      <c r="DF34" s="679"/>
      <c r="DG34" s="679"/>
      <c r="DH34" s="679"/>
      <c r="DI34" s="679"/>
      <c r="DJ34" s="679"/>
      <c r="DK34" s="680"/>
      <c r="DL34" s="684">
        <v>2058959</v>
      </c>
      <c r="DM34" s="679"/>
      <c r="DN34" s="679"/>
      <c r="DO34" s="679"/>
      <c r="DP34" s="679"/>
      <c r="DQ34" s="679"/>
      <c r="DR34" s="679"/>
      <c r="DS34" s="679"/>
      <c r="DT34" s="679"/>
      <c r="DU34" s="679"/>
      <c r="DV34" s="680"/>
      <c r="DW34" s="681">
        <v>18.100000000000001</v>
      </c>
      <c r="DX34" s="699"/>
      <c r="DY34" s="699"/>
      <c r="DZ34" s="699"/>
      <c r="EA34" s="699"/>
      <c r="EB34" s="699"/>
      <c r="EC34" s="720"/>
    </row>
    <row r="35" spans="2:133" ht="11.25" customHeight="1" x14ac:dyDescent="0.15">
      <c r="B35" s="675" t="s">
        <v>324</v>
      </c>
      <c r="C35" s="676"/>
      <c r="D35" s="676"/>
      <c r="E35" s="676"/>
      <c r="F35" s="676"/>
      <c r="G35" s="676"/>
      <c r="H35" s="676"/>
      <c r="I35" s="676"/>
      <c r="J35" s="676"/>
      <c r="K35" s="676"/>
      <c r="L35" s="676"/>
      <c r="M35" s="676"/>
      <c r="N35" s="676"/>
      <c r="O35" s="676"/>
      <c r="P35" s="676"/>
      <c r="Q35" s="677"/>
      <c r="R35" s="678">
        <v>547905</v>
      </c>
      <c r="S35" s="679"/>
      <c r="T35" s="679"/>
      <c r="U35" s="679"/>
      <c r="V35" s="679"/>
      <c r="W35" s="679"/>
      <c r="X35" s="679"/>
      <c r="Y35" s="680"/>
      <c r="Z35" s="711">
        <v>2.1</v>
      </c>
      <c r="AA35" s="711"/>
      <c r="AB35" s="711"/>
      <c r="AC35" s="711"/>
      <c r="AD35" s="712" t="s">
        <v>128</v>
      </c>
      <c r="AE35" s="712"/>
      <c r="AF35" s="712"/>
      <c r="AG35" s="712"/>
      <c r="AH35" s="712"/>
      <c r="AI35" s="712"/>
      <c r="AJ35" s="712"/>
      <c r="AK35" s="712"/>
      <c r="AL35" s="681" t="s">
        <v>230</v>
      </c>
      <c r="AM35" s="682"/>
      <c r="AN35" s="682"/>
      <c r="AO35" s="713"/>
      <c r="AP35" s="233"/>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7" t="s">
        <v>327</v>
      </c>
      <c r="CE35" s="718"/>
      <c r="CF35" s="718"/>
      <c r="CG35" s="718"/>
      <c r="CH35" s="718"/>
      <c r="CI35" s="718"/>
      <c r="CJ35" s="718"/>
      <c r="CK35" s="718"/>
      <c r="CL35" s="718"/>
      <c r="CM35" s="718"/>
      <c r="CN35" s="718"/>
      <c r="CO35" s="718"/>
      <c r="CP35" s="718"/>
      <c r="CQ35" s="719"/>
      <c r="CR35" s="678">
        <v>172207</v>
      </c>
      <c r="CS35" s="697"/>
      <c r="CT35" s="697"/>
      <c r="CU35" s="697"/>
      <c r="CV35" s="697"/>
      <c r="CW35" s="697"/>
      <c r="CX35" s="697"/>
      <c r="CY35" s="698"/>
      <c r="CZ35" s="681">
        <v>0.7</v>
      </c>
      <c r="DA35" s="699"/>
      <c r="DB35" s="699"/>
      <c r="DC35" s="700"/>
      <c r="DD35" s="684">
        <v>160725</v>
      </c>
      <c r="DE35" s="697"/>
      <c r="DF35" s="697"/>
      <c r="DG35" s="697"/>
      <c r="DH35" s="697"/>
      <c r="DI35" s="697"/>
      <c r="DJ35" s="697"/>
      <c r="DK35" s="698"/>
      <c r="DL35" s="684">
        <v>159520</v>
      </c>
      <c r="DM35" s="697"/>
      <c r="DN35" s="697"/>
      <c r="DO35" s="697"/>
      <c r="DP35" s="697"/>
      <c r="DQ35" s="697"/>
      <c r="DR35" s="697"/>
      <c r="DS35" s="697"/>
      <c r="DT35" s="697"/>
      <c r="DU35" s="697"/>
      <c r="DV35" s="698"/>
      <c r="DW35" s="681">
        <v>1.4</v>
      </c>
      <c r="DX35" s="699"/>
      <c r="DY35" s="699"/>
      <c r="DZ35" s="699"/>
      <c r="EA35" s="699"/>
      <c r="EB35" s="699"/>
      <c r="EC35" s="720"/>
    </row>
    <row r="36" spans="2:133" ht="11.25" customHeight="1" x14ac:dyDescent="0.15">
      <c r="B36" s="675" t="s">
        <v>328</v>
      </c>
      <c r="C36" s="676"/>
      <c r="D36" s="676"/>
      <c r="E36" s="676"/>
      <c r="F36" s="676"/>
      <c r="G36" s="676"/>
      <c r="H36" s="676"/>
      <c r="I36" s="676"/>
      <c r="J36" s="676"/>
      <c r="K36" s="676"/>
      <c r="L36" s="676"/>
      <c r="M36" s="676"/>
      <c r="N36" s="676"/>
      <c r="O36" s="676"/>
      <c r="P36" s="676"/>
      <c r="Q36" s="677"/>
      <c r="R36" s="678">
        <v>1387011</v>
      </c>
      <c r="S36" s="679"/>
      <c r="T36" s="679"/>
      <c r="U36" s="679"/>
      <c r="V36" s="679"/>
      <c r="W36" s="679"/>
      <c r="X36" s="679"/>
      <c r="Y36" s="680"/>
      <c r="Z36" s="711">
        <v>5.4</v>
      </c>
      <c r="AA36" s="711"/>
      <c r="AB36" s="711"/>
      <c r="AC36" s="711"/>
      <c r="AD36" s="712" t="s">
        <v>230</v>
      </c>
      <c r="AE36" s="712"/>
      <c r="AF36" s="712"/>
      <c r="AG36" s="712"/>
      <c r="AH36" s="712"/>
      <c r="AI36" s="712"/>
      <c r="AJ36" s="712"/>
      <c r="AK36" s="712"/>
      <c r="AL36" s="681" t="s">
        <v>230</v>
      </c>
      <c r="AM36" s="682"/>
      <c r="AN36" s="682"/>
      <c r="AO36" s="713"/>
      <c r="AP36" s="233"/>
      <c r="AQ36" s="730" t="s">
        <v>329</v>
      </c>
      <c r="AR36" s="731"/>
      <c r="AS36" s="731"/>
      <c r="AT36" s="731"/>
      <c r="AU36" s="731"/>
      <c r="AV36" s="731"/>
      <c r="AW36" s="731"/>
      <c r="AX36" s="731"/>
      <c r="AY36" s="732"/>
      <c r="AZ36" s="733">
        <v>1517229</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105886</v>
      </c>
      <c r="BW36" s="734"/>
      <c r="BX36" s="734"/>
      <c r="BY36" s="734"/>
      <c r="BZ36" s="734"/>
      <c r="CA36" s="734"/>
      <c r="CB36" s="735"/>
      <c r="CD36" s="717" t="s">
        <v>331</v>
      </c>
      <c r="CE36" s="718"/>
      <c r="CF36" s="718"/>
      <c r="CG36" s="718"/>
      <c r="CH36" s="718"/>
      <c r="CI36" s="718"/>
      <c r="CJ36" s="718"/>
      <c r="CK36" s="718"/>
      <c r="CL36" s="718"/>
      <c r="CM36" s="718"/>
      <c r="CN36" s="718"/>
      <c r="CO36" s="718"/>
      <c r="CP36" s="718"/>
      <c r="CQ36" s="719"/>
      <c r="CR36" s="678">
        <v>8119041</v>
      </c>
      <c r="CS36" s="679"/>
      <c r="CT36" s="679"/>
      <c r="CU36" s="679"/>
      <c r="CV36" s="679"/>
      <c r="CW36" s="679"/>
      <c r="CX36" s="679"/>
      <c r="CY36" s="680"/>
      <c r="CZ36" s="681">
        <v>32.9</v>
      </c>
      <c r="DA36" s="699"/>
      <c r="DB36" s="699"/>
      <c r="DC36" s="700"/>
      <c r="DD36" s="684">
        <v>2245760</v>
      </c>
      <c r="DE36" s="679"/>
      <c r="DF36" s="679"/>
      <c r="DG36" s="679"/>
      <c r="DH36" s="679"/>
      <c r="DI36" s="679"/>
      <c r="DJ36" s="679"/>
      <c r="DK36" s="680"/>
      <c r="DL36" s="684">
        <v>1576172</v>
      </c>
      <c r="DM36" s="679"/>
      <c r="DN36" s="679"/>
      <c r="DO36" s="679"/>
      <c r="DP36" s="679"/>
      <c r="DQ36" s="679"/>
      <c r="DR36" s="679"/>
      <c r="DS36" s="679"/>
      <c r="DT36" s="679"/>
      <c r="DU36" s="679"/>
      <c r="DV36" s="680"/>
      <c r="DW36" s="681">
        <v>13.8</v>
      </c>
      <c r="DX36" s="699"/>
      <c r="DY36" s="699"/>
      <c r="DZ36" s="699"/>
      <c r="EA36" s="699"/>
      <c r="EB36" s="699"/>
      <c r="EC36" s="720"/>
    </row>
    <row r="37" spans="2:133" ht="11.25" customHeight="1" x14ac:dyDescent="0.15">
      <c r="B37" s="675" t="s">
        <v>332</v>
      </c>
      <c r="C37" s="676"/>
      <c r="D37" s="676"/>
      <c r="E37" s="676"/>
      <c r="F37" s="676"/>
      <c r="G37" s="676"/>
      <c r="H37" s="676"/>
      <c r="I37" s="676"/>
      <c r="J37" s="676"/>
      <c r="K37" s="676"/>
      <c r="L37" s="676"/>
      <c r="M37" s="676"/>
      <c r="N37" s="676"/>
      <c r="O37" s="676"/>
      <c r="P37" s="676"/>
      <c r="Q37" s="677"/>
      <c r="R37" s="678">
        <v>696667</v>
      </c>
      <c r="S37" s="679"/>
      <c r="T37" s="679"/>
      <c r="U37" s="679"/>
      <c r="V37" s="679"/>
      <c r="W37" s="679"/>
      <c r="X37" s="679"/>
      <c r="Y37" s="680"/>
      <c r="Z37" s="711">
        <v>2.7</v>
      </c>
      <c r="AA37" s="711"/>
      <c r="AB37" s="711"/>
      <c r="AC37" s="711"/>
      <c r="AD37" s="712" t="s">
        <v>230</v>
      </c>
      <c r="AE37" s="712"/>
      <c r="AF37" s="712"/>
      <c r="AG37" s="712"/>
      <c r="AH37" s="712"/>
      <c r="AI37" s="712"/>
      <c r="AJ37" s="712"/>
      <c r="AK37" s="712"/>
      <c r="AL37" s="681" t="s">
        <v>230</v>
      </c>
      <c r="AM37" s="682"/>
      <c r="AN37" s="682"/>
      <c r="AO37" s="713"/>
      <c r="AQ37" s="721" t="s">
        <v>333</v>
      </c>
      <c r="AR37" s="722"/>
      <c r="AS37" s="722"/>
      <c r="AT37" s="722"/>
      <c r="AU37" s="722"/>
      <c r="AV37" s="722"/>
      <c r="AW37" s="722"/>
      <c r="AX37" s="722"/>
      <c r="AY37" s="723"/>
      <c r="AZ37" s="678">
        <v>169098</v>
      </c>
      <c r="BA37" s="679"/>
      <c r="BB37" s="679"/>
      <c r="BC37" s="679"/>
      <c r="BD37" s="697"/>
      <c r="BE37" s="697"/>
      <c r="BF37" s="724"/>
      <c r="BG37" s="717" t="s">
        <v>334</v>
      </c>
      <c r="BH37" s="718"/>
      <c r="BI37" s="718"/>
      <c r="BJ37" s="718"/>
      <c r="BK37" s="718"/>
      <c r="BL37" s="718"/>
      <c r="BM37" s="718"/>
      <c r="BN37" s="718"/>
      <c r="BO37" s="718"/>
      <c r="BP37" s="718"/>
      <c r="BQ37" s="718"/>
      <c r="BR37" s="718"/>
      <c r="BS37" s="718"/>
      <c r="BT37" s="718"/>
      <c r="BU37" s="719"/>
      <c r="BV37" s="678">
        <v>125480</v>
      </c>
      <c r="BW37" s="679"/>
      <c r="BX37" s="679"/>
      <c r="BY37" s="679"/>
      <c r="BZ37" s="679"/>
      <c r="CA37" s="679"/>
      <c r="CB37" s="725"/>
      <c r="CD37" s="717" t="s">
        <v>335</v>
      </c>
      <c r="CE37" s="718"/>
      <c r="CF37" s="718"/>
      <c r="CG37" s="718"/>
      <c r="CH37" s="718"/>
      <c r="CI37" s="718"/>
      <c r="CJ37" s="718"/>
      <c r="CK37" s="718"/>
      <c r="CL37" s="718"/>
      <c r="CM37" s="718"/>
      <c r="CN37" s="718"/>
      <c r="CO37" s="718"/>
      <c r="CP37" s="718"/>
      <c r="CQ37" s="719"/>
      <c r="CR37" s="678">
        <v>470373</v>
      </c>
      <c r="CS37" s="697"/>
      <c r="CT37" s="697"/>
      <c r="CU37" s="697"/>
      <c r="CV37" s="697"/>
      <c r="CW37" s="697"/>
      <c r="CX37" s="697"/>
      <c r="CY37" s="698"/>
      <c r="CZ37" s="681">
        <v>1.9</v>
      </c>
      <c r="DA37" s="699"/>
      <c r="DB37" s="699"/>
      <c r="DC37" s="700"/>
      <c r="DD37" s="684">
        <v>464666</v>
      </c>
      <c r="DE37" s="697"/>
      <c r="DF37" s="697"/>
      <c r="DG37" s="697"/>
      <c r="DH37" s="697"/>
      <c r="DI37" s="697"/>
      <c r="DJ37" s="697"/>
      <c r="DK37" s="698"/>
      <c r="DL37" s="684">
        <v>338855</v>
      </c>
      <c r="DM37" s="697"/>
      <c r="DN37" s="697"/>
      <c r="DO37" s="697"/>
      <c r="DP37" s="697"/>
      <c r="DQ37" s="697"/>
      <c r="DR37" s="697"/>
      <c r="DS37" s="697"/>
      <c r="DT37" s="697"/>
      <c r="DU37" s="697"/>
      <c r="DV37" s="698"/>
      <c r="DW37" s="681">
        <v>3</v>
      </c>
      <c r="DX37" s="699"/>
      <c r="DY37" s="699"/>
      <c r="DZ37" s="699"/>
      <c r="EA37" s="699"/>
      <c r="EB37" s="699"/>
      <c r="EC37" s="720"/>
    </row>
    <row r="38" spans="2:133" ht="11.25" customHeight="1" x14ac:dyDescent="0.15">
      <c r="B38" s="675" t="s">
        <v>336</v>
      </c>
      <c r="C38" s="676"/>
      <c r="D38" s="676"/>
      <c r="E38" s="676"/>
      <c r="F38" s="676"/>
      <c r="G38" s="676"/>
      <c r="H38" s="676"/>
      <c r="I38" s="676"/>
      <c r="J38" s="676"/>
      <c r="K38" s="676"/>
      <c r="L38" s="676"/>
      <c r="M38" s="676"/>
      <c r="N38" s="676"/>
      <c r="O38" s="676"/>
      <c r="P38" s="676"/>
      <c r="Q38" s="677"/>
      <c r="R38" s="678">
        <v>726523</v>
      </c>
      <c r="S38" s="679"/>
      <c r="T38" s="679"/>
      <c r="U38" s="679"/>
      <c r="V38" s="679"/>
      <c r="W38" s="679"/>
      <c r="X38" s="679"/>
      <c r="Y38" s="680"/>
      <c r="Z38" s="711">
        <v>2.8</v>
      </c>
      <c r="AA38" s="711"/>
      <c r="AB38" s="711"/>
      <c r="AC38" s="711"/>
      <c r="AD38" s="712">
        <v>817</v>
      </c>
      <c r="AE38" s="712"/>
      <c r="AF38" s="712"/>
      <c r="AG38" s="712"/>
      <c r="AH38" s="712"/>
      <c r="AI38" s="712"/>
      <c r="AJ38" s="712"/>
      <c r="AK38" s="712"/>
      <c r="AL38" s="681">
        <v>0</v>
      </c>
      <c r="AM38" s="682"/>
      <c r="AN38" s="682"/>
      <c r="AO38" s="713"/>
      <c r="AQ38" s="721" t="s">
        <v>337</v>
      </c>
      <c r="AR38" s="722"/>
      <c r="AS38" s="722"/>
      <c r="AT38" s="722"/>
      <c r="AU38" s="722"/>
      <c r="AV38" s="722"/>
      <c r="AW38" s="722"/>
      <c r="AX38" s="722"/>
      <c r="AY38" s="723"/>
      <c r="AZ38" s="678">
        <v>34825</v>
      </c>
      <c r="BA38" s="679"/>
      <c r="BB38" s="679"/>
      <c r="BC38" s="679"/>
      <c r="BD38" s="697"/>
      <c r="BE38" s="697"/>
      <c r="BF38" s="724"/>
      <c r="BG38" s="717" t="s">
        <v>338</v>
      </c>
      <c r="BH38" s="718"/>
      <c r="BI38" s="718"/>
      <c r="BJ38" s="718"/>
      <c r="BK38" s="718"/>
      <c r="BL38" s="718"/>
      <c r="BM38" s="718"/>
      <c r="BN38" s="718"/>
      <c r="BO38" s="718"/>
      <c r="BP38" s="718"/>
      <c r="BQ38" s="718"/>
      <c r="BR38" s="718"/>
      <c r="BS38" s="718"/>
      <c r="BT38" s="718"/>
      <c r="BU38" s="719"/>
      <c r="BV38" s="678">
        <v>6238</v>
      </c>
      <c r="BW38" s="679"/>
      <c r="BX38" s="679"/>
      <c r="BY38" s="679"/>
      <c r="BZ38" s="679"/>
      <c r="CA38" s="679"/>
      <c r="CB38" s="725"/>
      <c r="CD38" s="717" t="s">
        <v>339</v>
      </c>
      <c r="CE38" s="718"/>
      <c r="CF38" s="718"/>
      <c r="CG38" s="718"/>
      <c r="CH38" s="718"/>
      <c r="CI38" s="718"/>
      <c r="CJ38" s="718"/>
      <c r="CK38" s="718"/>
      <c r="CL38" s="718"/>
      <c r="CM38" s="718"/>
      <c r="CN38" s="718"/>
      <c r="CO38" s="718"/>
      <c r="CP38" s="718"/>
      <c r="CQ38" s="719"/>
      <c r="CR38" s="678">
        <v>1328928</v>
      </c>
      <c r="CS38" s="679"/>
      <c r="CT38" s="679"/>
      <c r="CU38" s="679"/>
      <c r="CV38" s="679"/>
      <c r="CW38" s="679"/>
      <c r="CX38" s="679"/>
      <c r="CY38" s="680"/>
      <c r="CZ38" s="681">
        <v>5.4</v>
      </c>
      <c r="DA38" s="699"/>
      <c r="DB38" s="699"/>
      <c r="DC38" s="700"/>
      <c r="DD38" s="684">
        <v>1071709</v>
      </c>
      <c r="DE38" s="679"/>
      <c r="DF38" s="679"/>
      <c r="DG38" s="679"/>
      <c r="DH38" s="679"/>
      <c r="DI38" s="679"/>
      <c r="DJ38" s="679"/>
      <c r="DK38" s="680"/>
      <c r="DL38" s="684">
        <v>524659</v>
      </c>
      <c r="DM38" s="679"/>
      <c r="DN38" s="679"/>
      <c r="DO38" s="679"/>
      <c r="DP38" s="679"/>
      <c r="DQ38" s="679"/>
      <c r="DR38" s="679"/>
      <c r="DS38" s="679"/>
      <c r="DT38" s="679"/>
      <c r="DU38" s="679"/>
      <c r="DV38" s="680"/>
      <c r="DW38" s="681">
        <v>4.5999999999999996</v>
      </c>
      <c r="DX38" s="699"/>
      <c r="DY38" s="699"/>
      <c r="DZ38" s="699"/>
      <c r="EA38" s="699"/>
      <c r="EB38" s="699"/>
      <c r="EC38" s="720"/>
    </row>
    <row r="39" spans="2:133" ht="11.25" customHeight="1" x14ac:dyDescent="0.15">
      <c r="B39" s="675" t="s">
        <v>340</v>
      </c>
      <c r="C39" s="676"/>
      <c r="D39" s="676"/>
      <c r="E39" s="676"/>
      <c r="F39" s="676"/>
      <c r="G39" s="676"/>
      <c r="H39" s="676"/>
      <c r="I39" s="676"/>
      <c r="J39" s="676"/>
      <c r="K39" s="676"/>
      <c r="L39" s="676"/>
      <c r="M39" s="676"/>
      <c r="N39" s="676"/>
      <c r="O39" s="676"/>
      <c r="P39" s="676"/>
      <c r="Q39" s="677"/>
      <c r="R39" s="678">
        <v>1065600</v>
      </c>
      <c r="S39" s="679"/>
      <c r="T39" s="679"/>
      <c r="U39" s="679"/>
      <c r="V39" s="679"/>
      <c r="W39" s="679"/>
      <c r="X39" s="679"/>
      <c r="Y39" s="680"/>
      <c r="Z39" s="711">
        <v>4.0999999999999996</v>
      </c>
      <c r="AA39" s="711"/>
      <c r="AB39" s="711"/>
      <c r="AC39" s="711"/>
      <c r="AD39" s="712" t="s">
        <v>230</v>
      </c>
      <c r="AE39" s="712"/>
      <c r="AF39" s="712"/>
      <c r="AG39" s="712"/>
      <c r="AH39" s="712"/>
      <c r="AI39" s="712"/>
      <c r="AJ39" s="712"/>
      <c r="AK39" s="712"/>
      <c r="AL39" s="681" t="s">
        <v>146</v>
      </c>
      <c r="AM39" s="682"/>
      <c r="AN39" s="682"/>
      <c r="AO39" s="713"/>
      <c r="AQ39" s="721" t="s">
        <v>341</v>
      </c>
      <c r="AR39" s="722"/>
      <c r="AS39" s="722"/>
      <c r="AT39" s="722"/>
      <c r="AU39" s="722"/>
      <c r="AV39" s="722"/>
      <c r="AW39" s="722"/>
      <c r="AX39" s="722"/>
      <c r="AY39" s="723"/>
      <c r="AZ39" s="678">
        <v>668</v>
      </c>
      <c r="BA39" s="679"/>
      <c r="BB39" s="679"/>
      <c r="BC39" s="679"/>
      <c r="BD39" s="697"/>
      <c r="BE39" s="697"/>
      <c r="BF39" s="724"/>
      <c r="BG39" s="717" t="s">
        <v>342</v>
      </c>
      <c r="BH39" s="718"/>
      <c r="BI39" s="718"/>
      <c r="BJ39" s="718"/>
      <c r="BK39" s="718"/>
      <c r="BL39" s="718"/>
      <c r="BM39" s="718"/>
      <c r="BN39" s="718"/>
      <c r="BO39" s="718"/>
      <c r="BP39" s="718"/>
      <c r="BQ39" s="718"/>
      <c r="BR39" s="718"/>
      <c r="BS39" s="718"/>
      <c r="BT39" s="718"/>
      <c r="BU39" s="719"/>
      <c r="BV39" s="678">
        <v>9970</v>
      </c>
      <c r="BW39" s="679"/>
      <c r="BX39" s="679"/>
      <c r="BY39" s="679"/>
      <c r="BZ39" s="679"/>
      <c r="CA39" s="679"/>
      <c r="CB39" s="725"/>
      <c r="CD39" s="717" t="s">
        <v>343</v>
      </c>
      <c r="CE39" s="718"/>
      <c r="CF39" s="718"/>
      <c r="CG39" s="718"/>
      <c r="CH39" s="718"/>
      <c r="CI39" s="718"/>
      <c r="CJ39" s="718"/>
      <c r="CK39" s="718"/>
      <c r="CL39" s="718"/>
      <c r="CM39" s="718"/>
      <c r="CN39" s="718"/>
      <c r="CO39" s="718"/>
      <c r="CP39" s="718"/>
      <c r="CQ39" s="719"/>
      <c r="CR39" s="678">
        <v>1331126</v>
      </c>
      <c r="CS39" s="697"/>
      <c r="CT39" s="697"/>
      <c r="CU39" s="697"/>
      <c r="CV39" s="697"/>
      <c r="CW39" s="697"/>
      <c r="CX39" s="697"/>
      <c r="CY39" s="698"/>
      <c r="CZ39" s="681">
        <v>5.4</v>
      </c>
      <c r="DA39" s="699"/>
      <c r="DB39" s="699"/>
      <c r="DC39" s="700"/>
      <c r="DD39" s="684">
        <v>631998</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20"/>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230</v>
      </c>
      <c r="S40" s="679"/>
      <c r="T40" s="679"/>
      <c r="U40" s="679"/>
      <c r="V40" s="679"/>
      <c r="W40" s="679"/>
      <c r="X40" s="679"/>
      <c r="Y40" s="680"/>
      <c r="Z40" s="711" t="s">
        <v>128</v>
      </c>
      <c r="AA40" s="711"/>
      <c r="AB40" s="711"/>
      <c r="AC40" s="711"/>
      <c r="AD40" s="712" t="s">
        <v>128</v>
      </c>
      <c r="AE40" s="712"/>
      <c r="AF40" s="712"/>
      <c r="AG40" s="712"/>
      <c r="AH40" s="712"/>
      <c r="AI40" s="712"/>
      <c r="AJ40" s="712"/>
      <c r="AK40" s="712"/>
      <c r="AL40" s="681" t="s">
        <v>230</v>
      </c>
      <c r="AM40" s="682"/>
      <c r="AN40" s="682"/>
      <c r="AO40" s="713"/>
      <c r="AQ40" s="721" t="s">
        <v>345</v>
      </c>
      <c r="AR40" s="722"/>
      <c r="AS40" s="722"/>
      <c r="AT40" s="722"/>
      <c r="AU40" s="722"/>
      <c r="AV40" s="722"/>
      <c r="AW40" s="722"/>
      <c r="AX40" s="722"/>
      <c r="AY40" s="723"/>
      <c r="AZ40" s="678" t="s">
        <v>230</v>
      </c>
      <c r="BA40" s="679"/>
      <c r="BB40" s="679"/>
      <c r="BC40" s="679"/>
      <c r="BD40" s="697"/>
      <c r="BE40" s="697"/>
      <c r="BF40" s="724"/>
      <c r="BG40" s="726" t="s">
        <v>346</v>
      </c>
      <c r="BH40" s="727"/>
      <c r="BI40" s="727"/>
      <c r="BJ40" s="727"/>
      <c r="BK40" s="727"/>
      <c r="BL40" s="234"/>
      <c r="BM40" s="718" t="s">
        <v>347</v>
      </c>
      <c r="BN40" s="718"/>
      <c r="BO40" s="718"/>
      <c r="BP40" s="718"/>
      <c r="BQ40" s="718"/>
      <c r="BR40" s="718"/>
      <c r="BS40" s="718"/>
      <c r="BT40" s="718"/>
      <c r="BU40" s="719"/>
      <c r="BV40" s="678">
        <v>100</v>
      </c>
      <c r="BW40" s="679"/>
      <c r="BX40" s="679"/>
      <c r="BY40" s="679"/>
      <c r="BZ40" s="679"/>
      <c r="CA40" s="679"/>
      <c r="CB40" s="725"/>
      <c r="CD40" s="717" t="s">
        <v>348</v>
      </c>
      <c r="CE40" s="718"/>
      <c r="CF40" s="718"/>
      <c r="CG40" s="718"/>
      <c r="CH40" s="718"/>
      <c r="CI40" s="718"/>
      <c r="CJ40" s="718"/>
      <c r="CK40" s="718"/>
      <c r="CL40" s="718"/>
      <c r="CM40" s="718"/>
      <c r="CN40" s="718"/>
      <c r="CO40" s="718"/>
      <c r="CP40" s="718"/>
      <c r="CQ40" s="719"/>
      <c r="CR40" s="678">
        <v>15000</v>
      </c>
      <c r="CS40" s="679"/>
      <c r="CT40" s="679"/>
      <c r="CU40" s="679"/>
      <c r="CV40" s="679"/>
      <c r="CW40" s="679"/>
      <c r="CX40" s="679"/>
      <c r="CY40" s="680"/>
      <c r="CZ40" s="681">
        <v>0.1</v>
      </c>
      <c r="DA40" s="699"/>
      <c r="DB40" s="699"/>
      <c r="DC40" s="700"/>
      <c r="DD40" s="684">
        <v>15000</v>
      </c>
      <c r="DE40" s="679"/>
      <c r="DF40" s="679"/>
      <c r="DG40" s="679"/>
      <c r="DH40" s="679"/>
      <c r="DI40" s="679"/>
      <c r="DJ40" s="679"/>
      <c r="DK40" s="680"/>
      <c r="DL40" s="684">
        <v>5000</v>
      </c>
      <c r="DM40" s="679"/>
      <c r="DN40" s="679"/>
      <c r="DO40" s="679"/>
      <c r="DP40" s="679"/>
      <c r="DQ40" s="679"/>
      <c r="DR40" s="679"/>
      <c r="DS40" s="679"/>
      <c r="DT40" s="679"/>
      <c r="DU40" s="679"/>
      <c r="DV40" s="680"/>
      <c r="DW40" s="681">
        <v>0</v>
      </c>
      <c r="DX40" s="699"/>
      <c r="DY40" s="699"/>
      <c r="DZ40" s="699"/>
      <c r="EA40" s="699"/>
      <c r="EB40" s="699"/>
      <c r="EC40" s="720"/>
    </row>
    <row r="41" spans="2:133" ht="11.25" customHeight="1" x14ac:dyDescent="0.15">
      <c r="B41" s="675" t="s">
        <v>349</v>
      </c>
      <c r="C41" s="676"/>
      <c r="D41" s="676"/>
      <c r="E41" s="676"/>
      <c r="F41" s="676"/>
      <c r="G41" s="676"/>
      <c r="H41" s="676"/>
      <c r="I41" s="676"/>
      <c r="J41" s="676"/>
      <c r="K41" s="676"/>
      <c r="L41" s="676"/>
      <c r="M41" s="676"/>
      <c r="N41" s="676"/>
      <c r="O41" s="676"/>
      <c r="P41" s="676"/>
      <c r="Q41" s="677"/>
      <c r="R41" s="678" t="s">
        <v>128</v>
      </c>
      <c r="S41" s="679"/>
      <c r="T41" s="679"/>
      <c r="U41" s="679"/>
      <c r="V41" s="679"/>
      <c r="W41" s="679"/>
      <c r="X41" s="679"/>
      <c r="Y41" s="680"/>
      <c r="Z41" s="711" t="s">
        <v>128</v>
      </c>
      <c r="AA41" s="711"/>
      <c r="AB41" s="711"/>
      <c r="AC41" s="711"/>
      <c r="AD41" s="712" t="s">
        <v>230</v>
      </c>
      <c r="AE41" s="712"/>
      <c r="AF41" s="712"/>
      <c r="AG41" s="712"/>
      <c r="AH41" s="712"/>
      <c r="AI41" s="712"/>
      <c r="AJ41" s="712"/>
      <c r="AK41" s="712"/>
      <c r="AL41" s="681" t="s">
        <v>230</v>
      </c>
      <c r="AM41" s="682"/>
      <c r="AN41" s="682"/>
      <c r="AO41" s="713"/>
      <c r="AQ41" s="721" t="s">
        <v>350</v>
      </c>
      <c r="AR41" s="722"/>
      <c r="AS41" s="722"/>
      <c r="AT41" s="722"/>
      <c r="AU41" s="722"/>
      <c r="AV41" s="722"/>
      <c r="AW41" s="722"/>
      <c r="AX41" s="722"/>
      <c r="AY41" s="723"/>
      <c r="AZ41" s="678">
        <v>352548</v>
      </c>
      <c r="BA41" s="679"/>
      <c r="BB41" s="679"/>
      <c r="BC41" s="679"/>
      <c r="BD41" s="697"/>
      <c r="BE41" s="697"/>
      <c r="BF41" s="724"/>
      <c r="BG41" s="726"/>
      <c r="BH41" s="727"/>
      <c r="BI41" s="727"/>
      <c r="BJ41" s="727"/>
      <c r="BK41" s="727"/>
      <c r="BL41" s="234"/>
      <c r="BM41" s="718" t="s">
        <v>351</v>
      </c>
      <c r="BN41" s="718"/>
      <c r="BO41" s="718"/>
      <c r="BP41" s="718"/>
      <c r="BQ41" s="718"/>
      <c r="BR41" s="718"/>
      <c r="BS41" s="718"/>
      <c r="BT41" s="718"/>
      <c r="BU41" s="719"/>
      <c r="BV41" s="678">
        <v>1</v>
      </c>
      <c r="BW41" s="679"/>
      <c r="BX41" s="679"/>
      <c r="BY41" s="679"/>
      <c r="BZ41" s="679"/>
      <c r="CA41" s="679"/>
      <c r="CB41" s="725"/>
      <c r="CD41" s="717" t="s">
        <v>352</v>
      </c>
      <c r="CE41" s="718"/>
      <c r="CF41" s="718"/>
      <c r="CG41" s="718"/>
      <c r="CH41" s="718"/>
      <c r="CI41" s="718"/>
      <c r="CJ41" s="718"/>
      <c r="CK41" s="718"/>
      <c r="CL41" s="718"/>
      <c r="CM41" s="718"/>
      <c r="CN41" s="718"/>
      <c r="CO41" s="718"/>
      <c r="CP41" s="718"/>
      <c r="CQ41" s="719"/>
      <c r="CR41" s="678" t="s">
        <v>230</v>
      </c>
      <c r="CS41" s="697"/>
      <c r="CT41" s="697"/>
      <c r="CU41" s="697"/>
      <c r="CV41" s="697"/>
      <c r="CW41" s="697"/>
      <c r="CX41" s="697"/>
      <c r="CY41" s="698"/>
      <c r="CZ41" s="681" t="s">
        <v>128</v>
      </c>
      <c r="DA41" s="699"/>
      <c r="DB41" s="699"/>
      <c r="DC41" s="700"/>
      <c r="DD41" s="684" t="s">
        <v>230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75" t="s">
        <v>353</v>
      </c>
      <c r="C42" s="676"/>
      <c r="D42" s="676"/>
      <c r="E42" s="676"/>
      <c r="F42" s="676"/>
      <c r="G42" s="676"/>
      <c r="H42" s="676"/>
      <c r="I42" s="676"/>
      <c r="J42" s="676"/>
      <c r="K42" s="676"/>
      <c r="L42" s="676"/>
      <c r="M42" s="676"/>
      <c r="N42" s="676"/>
      <c r="O42" s="676"/>
      <c r="P42" s="676"/>
      <c r="Q42" s="677"/>
      <c r="R42" s="678">
        <v>692200</v>
      </c>
      <c r="S42" s="679"/>
      <c r="T42" s="679"/>
      <c r="U42" s="679"/>
      <c r="V42" s="679"/>
      <c r="W42" s="679"/>
      <c r="X42" s="679"/>
      <c r="Y42" s="680"/>
      <c r="Z42" s="711">
        <v>2.7</v>
      </c>
      <c r="AA42" s="711"/>
      <c r="AB42" s="711"/>
      <c r="AC42" s="711"/>
      <c r="AD42" s="712" t="s">
        <v>128</v>
      </c>
      <c r="AE42" s="712"/>
      <c r="AF42" s="712"/>
      <c r="AG42" s="712"/>
      <c r="AH42" s="712"/>
      <c r="AI42" s="712"/>
      <c r="AJ42" s="712"/>
      <c r="AK42" s="712"/>
      <c r="AL42" s="681" t="s">
        <v>128</v>
      </c>
      <c r="AM42" s="682"/>
      <c r="AN42" s="682"/>
      <c r="AO42" s="713"/>
      <c r="AQ42" s="714" t="s">
        <v>354</v>
      </c>
      <c r="AR42" s="715"/>
      <c r="AS42" s="715"/>
      <c r="AT42" s="715"/>
      <c r="AU42" s="715"/>
      <c r="AV42" s="715"/>
      <c r="AW42" s="715"/>
      <c r="AX42" s="715"/>
      <c r="AY42" s="716"/>
      <c r="AZ42" s="662">
        <v>960090</v>
      </c>
      <c r="BA42" s="701"/>
      <c r="BB42" s="701"/>
      <c r="BC42" s="701"/>
      <c r="BD42" s="663"/>
      <c r="BE42" s="663"/>
      <c r="BF42" s="707"/>
      <c r="BG42" s="728"/>
      <c r="BH42" s="729"/>
      <c r="BI42" s="729"/>
      <c r="BJ42" s="729"/>
      <c r="BK42" s="729"/>
      <c r="BL42" s="235"/>
      <c r="BM42" s="708" t="s">
        <v>355</v>
      </c>
      <c r="BN42" s="708"/>
      <c r="BO42" s="708"/>
      <c r="BP42" s="708"/>
      <c r="BQ42" s="708"/>
      <c r="BR42" s="708"/>
      <c r="BS42" s="708"/>
      <c r="BT42" s="708"/>
      <c r="BU42" s="709"/>
      <c r="BV42" s="662">
        <v>295</v>
      </c>
      <c r="BW42" s="701"/>
      <c r="BX42" s="701"/>
      <c r="BY42" s="701"/>
      <c r="BZ42" s="701"/>
      <c r="CA42" s="701"/>
      <c r="CB42" s="710"/>
      <c r="CD42" s="675" t="s">
        <v>356</v>
      </c>
      <c r="CE42" s="676"/>
      <c r="CF42" s="676"/>
      <c r="CG42" s="676"/>
      <c r="CH42" s="676"/>
      <c r="CI42" s="676"/>
      <c r="CJ42" s="676"/>
      <c r="CK42" s="676"/>
      <c r="CL42" s="676"/>
      <c r="CM42" s="676"/>
      <c r="CN42" s="676"/>
      <c r="CO42" s="676"/>
      <c r="CP42" s="676"/>
      <c r="CQ42" s="677"/>
      <c r="CR42" s="678">
        <v>2067424</v>
      </c>
      <c r="CS42" s="679"/>
      <c r="CT42" s="679"/>
      <c r="CU42" s="679"/>
      <c r="CV42" s="679"/>
      <c r="CW42" s="679"/>
      <c r="CX42" s="679"/>
      <c r="CY42" s="680"/>
      <c r="CZ42" s="681">
        <v>8.4</v>
      </c>
      <c r="DA42" s="682"/>
      <c r="DB42" s="682"/>
      <c r="DC42" s="683"/>
      <c r="DD42" s="684">
        <v>590690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43" s="659" t="s">
        <v>357</v>
      </c>
      <c r="C43" s="660"/>
      <c r="D43" s="660"/>
      <c r="E43" s="660"/>
      <c r="F43" s="660"/>
      <c r="G43" s="660"/>
      <c r="H43" s="660"/>
      <c r="I43" s="660"/>
      <c r="J43" s="660"/>
      <c r="K43" s="660"/>
      <c r="L43" s="660"/>
      <c r="M43" s="660"/>
      <c r="N43" s="660"/>
      <c r="O43" s="660"/>
      <c r="P43" s="660"/>
      <c r="Q43" s="661"/>
      <c r="R43" s="662">
        <v>25861859</v>
      </c>
      <c r="S43" s="701"/>
      <c r="T43" s="701"/>
      <c r="U43" s="701"/>
      <c r="V43" s="701"/>
      <c r="W43" s="701"/>
      <c r="X43" s="701"/>
      <c r="Y43" s="702"/>
      <c r="Z43" s="703">
        <v>100</v>
      </c>
      <c r="AA43" s="703"/>
      <c r="AB43" s="703"/>
      <c r="AC43" s="703"/>
      <c r="AD43" s="704">
        <v>10699961</v>
      </c>
      <c r="AE43" s="704"/>
      <c r="AF43" s="704"/>
      <c r="AG43" s="704"/>
      <c r="AH43" s="704"/>
      <c r="AI43" s="704"/>
      <c r="AJ43" s="704"/>
      <c r="AK43" s="704"/>
      <c r="AL43" s="665">
        <v>100</v>
      </c>
      <c r="AM43" s="705"/>
      <c r="AN43" s="705"/>
      <c r="AO43" s="706"/>
      <c r="BV43" s="236"/>
      <c r="BW43" s="236"/>
      <c r="BX43" s="236"/>
      <c r="BY43" s="236"/>
      <c r="BZ43" s="236"/>
      <c r="CA43" s="236"/>
      <c r="CB43" s="236"/>
      <c r="CD43" s="675" t="s">
        <v>358</v>
      </c>
      <c r="CE43" s="676"/>
      <c r="CF43" s="676"/>
      <c r="CG43" s="676"/>
      <c r="CH43" s="676"/>
      <c r="CI43" s="676"/>
      <c r="CJ43" s="676"/>
      <c r="CK43" s="676"/>
      <c r="CL43" s="676"/>
      <c r="CM43" s="676"/>
      <c r="CN43" s="676"/>
      <c r="CO43" s="676"/>
      <c r="CP43" s="676"/>
      <c r="CQ43" s="677"/>
      <c r="CR43" s="678">
        <v>43094</v>
      </c>
      <c r="CS43" s="697"/>
      <c r="CT43" s="697"/>
      <c r="CU43" s="697"/>
      <c r="CV43" s="697"/>
      <c r="CW43" s="697"/>
      <c r="CX43" s="697"/>
      <c r="CY43" s="698"/>
      <c r="CZ43" s="681">
        <v>0.2</v>
      </c>
      <c r="DA43" s="699"/>
      <c r="DB43" s="699"/>
      <c r="DC43" s="700"/>
      <c r="DD43" s="684">
        <v>43094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91" t="s">
        <v>306</v>
      </c>
      <c r="CE44" s="692"/>
      <c r="CF44" s="675" t="s">
        <v>359</v>
      </c>
      <c r="CG44" s="676"/>
      <c r="CH44" s="676"/>
      <c r="CI44" s="676"/>
      <c r="CJ44" s="676"/>
      <c r="CK44" s="676"/>
      <c r="CL44" s="676"/>
      <c r="CM44" s="676"/>
      <c r="CN44" s="676"/>
      <c r="CO44" s="676"/>
      <c r="CP44" s="676"/>
      <c r="CQ44" s="677"/>
      <c r="CR44" s="678">
        <v>2067424</v>
      </c>
      <c r="CS44" s="679"/>
      <c r="CT44" s="679"/>
      <c r="CU44" s="679"/>
      <c r="CV44" s="679"/>
      <c r="CW44" s="679"/>
      <c r="CX44" s="679"/>
      <c r="CY44" s="680"/>
      <c r="CZ44" s="681">
        <v>8.4</v>
      </c>
      <c r="DA44" s="682"/>
      <c r="DB44" s="682"/>
      <c r="DC44" s="683"/>
      <c r="DD44" s="684">
        <v>590690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B45" s="238" t="s">
        <v>360</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93"/>
      <c r="CE45" s="694"/>
      <c r="CF45" s="675" t="s">
        <v>361</v>
      </c>
      <c r="CG45" s="676"/>
      <c r="CH45" s="676"/>
      <c r="CI45" s="676"/>
      <c r="CJ45" s="676"/>
      <c r="CK45" s="676"/>
      <c r="CL45" s="676"/>
      <c r="CM45" s="676"/>
      <c r="CN45" s="676"/>
      <c r="CO45" s="676"/>
      <c r="CP45" s="676"/>
      <c r="CQ45" s="677"/>
      <c r="CR45" s="678">
        <v>223631</v>
      </c>
      <c r="CS45" s="697"/>
      <c r="CT45" s="697"/>
      <c r="CU45" s="697"/>
      <c r="CV45" s="697"/>
      <c r="CW45" s="697"/>
      <c r="CX45" s="697"/>
      <c r="CY45" s="698"/>
      <c r="CZ45" s="681">
        <v>0.9</v>
      </c>
      <c r="DA45" s="699"/>
      <c r="DB45" s="699"/>
      <c r="DC45" s="700"/>
      <c r="DD45" s="684">
        <v>38169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9" t="s">
        <v>362</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3"/>
      <c r="CE46" s="694"/>
      <c r="CF46" s="675" t="s">
        <v>363</v>
      </c>
      <c r="CG46" s="676"/>
      <c r="CH46" s="676"/>
      <c r="CI46" s="676"/>
      <c r="CJ46" s="676"/>
      <c r="CK46" s="676"/>
      <c r="CL46" s="676"/>
      <c r="CM46" s="676"/>
      <c r="CN46" s="676"/>
      <c r="CO46" s="676"/>
      <c r="CP46" s="676"/>
      <c r="CQ46" s="677"/>
      <c r="CR46" s="678">
        <v>1778064</v>
      </c>
      <c r="CS46" s="679"/>
      <c r="CT46" s="679"/>
      <c r="CU46" s="679"/>
      <c r="CV46" s="679"/>
      <c r="CW46" s="679"/>
      <c r="CX46" s="679"/>
      <c r="CY46" s="680"/>
      <c r="CZ46" s="681">
        <v>7.2</v>
      </c>
      <c r="DA46" s="682"/>
      <c r="DB46" s="682"/>
      <c r="DC46" s="683"/>
      <c r="DD46" s="684">
        <v>524814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3"/>
      <c r="CE47" s="694"/>
      <c r="CF47" s="675" t="s">
        <v>365</v>
      </c>
      <c r="CG47" s="676"/>
      <c r="CH47" s="676"/>
      <c r="CI47" s="676"/>
      <c r="CJ47" s="676"/>
      <c r="CK47" s="676"/>
      <c r="CL47" s="676"/>
      <c r="CM47" s="676"/>
      <c r="CN47" s="676"/>
      <c r="CO47" s="676"/>
      <c r="CP47" s="676"/>
      <c r="CQ47" s="677"/>
      <c r="CR47" s="678" t="s">
        <v>128</v>
      </c>
      <c r="CS47" s="697"/>
      <c r="CT47" s="697"/>
      <c r="CU47" s="697"/>
      <c r="CV47" s="697"/>
      <c r="CW47" s="697"/>
      <c r="CX47" s="697"/>
      <c r="CY47" s="698"/>
      <c r="CZ47" s="681" t="s">
        <v>128</v>
      </c>
      <c r="DA47" s="699"/>
      <c r="DB47" s="699"/>
      <c r="DC47" s="700"/>
      <c r="DD47" s="684" t="s">
        <v>128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95"/>
      <c r="CE48" s="696"/>
      <c r="CF48" s="675" t="s">
        <v>366</v>
      </c>
      <c r="CG48" s="676"/>
      <c r="CH48" s="676"/>
      <c r="CI48" s="676"/>
      <c r="CJ48" s="676"/>
      <c r="CK48" s="676"/>
      <c r="CL48" s="676"/>
      <c r="CM48" s="676"/>
      <c r="CN48" s="676"/>
      <c r="CO48" s="676"/>
      <c r="CP48" s="676"/>
      <c r="CQ48" s="677"/>
      <c r="CR48" s="678" t="s">
        <v>128</v>
      </c>
      <c r="CS48" s="679"/>
      <c r="CT48" s="679"/>
      <c r="CU48" s="679"/>
      <c r="CV48" s="679"/>
      <c r="CW48" s="679"/>
      <c r="CX48" s="679"/>
      <c r="CY48" s="680"/>
      <c r="CZ48" s="681" t="s">
        <v>230</v>
      </c>
      <c r="DA48" s="682"/>
      <c r="DB48" s="682"/>
      <c r="DC48" s="683"/>
      <c r="DD48" s="684" t="s">
        <v>230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59" t="s">
        <v>367</v>
      </c>
      <c r="CE49" s="660"/>
      <c r="CF49" s="660"/>
      <c r="CG49" s="660"/>
      <c r="CH49" s="660"/>
      <c r="CI49" s="660"/>
      <c r="CJ49" s="660"/>
      <c r="CK49" s="660"/>
      <c r="CL49" s="660"/>
      <c r="CM49" s="660"/>
      <c r="CN49" s="660"/>
      <c r="CO49" s="660"/>
      <c r="CP49" s="660"/>
      <c r="CQ49" s="661"/>
      <c r="CR49" s="662">
        <v>24713259</v>
      </c>
      <c r="CS49" s="663"/>
      <c r="CT49" s="663"/>
      <c r="CU49" s="663"/>
      <c r="CV49" s="663"/>
      <c r="CW49" s="663"/>
      <c r="CX49" s="663"/>
      <c r="CY49" s="664"/>
      <c r="CZ49" s="665">
        <v>100</v>
      </c>
      <c r="DA49" s="666"/>
      <c r="DB49" s="666"/>
      <c r="DC49" s="667"/>
      <c r="DD49" s="668">
        <v>12287018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qia0V/zm883hxtZvU4gUT7SdeaWSPB+BP5NJxIqP+FadMiVGtB5/R6wQ+c6kJ4NyWu/iUb6ApXBTZY9gDw62A==" saltValue="hsArD63nq2voRpBLqiUWd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6" t="s">
        <v>369</v>
      </c>
      <c r="DK2" s="1207"/>
      <c r="DL2" s="1207"/>
      <c r="DM2" s="1207"/>
      <c r="DN2" s="1207"/>
      <c r="DO2" s="1208"/>
      <c r="DP2" s="249"/>
      <c r="DQ2" s="1206" t="s">
        <v>370</v>
      </c>
      <c r="DR2" s="1207"/>
      <c r="DS2" s="1207"/>
      <c r="DT2" s="1207"/>
      <c r="DU2" s="1207"/>
      <c r="DV2" s="1207"/>
      <c r="DW2" s="1207"/>
      <c r="DX2" s="1207"/>
      <c r="DY2" s="1207"/>
      <c r="DZ2" s="120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9" t="s">
        <v>371</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1" t="s">
        <v>373</v>
      </c>
      <c r="B5" s="1092"/>
      <c r="C5" s="1092"/>
      <c r="D5" s="1092"/>
      <c r="E5" s="1092"/>
      <c r="F5" s="1092"/>
      <c r="G5" s="1092"/>
      <c r="H5" s="1092"/>
      <c r="I5" s="1092"/>
      <c r="J5" s="1092"/>
      <c r="K5" s="1092"/>
      <c r="L5" s="1092"/>
      <c r="M5" s="1092"/>
      <c r="N5" s="1092"/>
      <c r="O5" s="1092"/>
      <c r="P5" s="1093"/>
      <c r="Q5" s="1097" t="s">
        <v>374</v>
      </c>
      <c r="R5" s="1098"/>
      <c r="S5" s="1098"/>
      <c r="T5" s="1098"/>
      <c r="U5" s="1099"/>
      <c r="V5" s="1097" t="s">
        <v>375</v>
      </c>
      <c r="W5" s="1098"/>
      <c r="X5" s="1098"/>
      <c r="Y5" s="1098"/>
      <c r="Z5" s="1099"/>
      <c r="AA5" s="1097" t="s">
        <v>376</v>
      </c>
      <c r="AB5" s="1098"/>
      <c r="AC5" s="1098"/>
      <c r="AD5" s="1098"/>
      <c r="AE5" s="1098"/>
      <c r="AF5" s="1209" t="s">
        <v>377</v>
      </c>
      <c r="AG5" s="1098"/>
      <c r="AH5" s="1098"/>
      <c r="AI5" s="1098"/>
      <c r="AJ5" s="1113"/>
      <c r="AK5" s="1098" t="s">
        <v>378</v>
      </c>
      <c r="AL5" s="1098"/>
      <c r="AM5" s="1098"/>
      <c r="AN5" s="1098"/>
      <c r="AO5" s="1099"/>
      <c r="AP5" s="1097" t="s">
        <v>379</v>
      </c>
      <c r="AQ5" s="1098"/>
      <c r="AR5" s="1098"/>
      <c r="AS5" s="1098"/>
      <c r="AT5" s="1099"/>
      <c r="AU5" s="1097" t="s">
        <v>380</v>
      </c>
      <c r="AV5" s="1098"/>
      <c r="AW5" s="1098"/>
      <c r="AX5" s="1098"/>
      <c r="AY5" s="1113"/>
      <c r="AZ5" s="256"/>
      <c r="BA5" s="256"/>
      <c r="BB5" s="256"/>
      <c r="BC5" s="256"/>
      <c r="BD5" s="256"/>
      <c r="BE5" s="257"/>
      <c r="BF5" s="257"/>
      <c r="BG5" s="257"/>
      <c r="BH5" s="257"/>
      <c r="BI5" s="257"/>
      <c r="BJ5" s="257"/>
      <c r="BK5" s="257"/>
      <c r="BL5" s="257"/>
      <c r="BM5" s="257"/>
      <c r="BN5" s="257"/>
      <c r="BO5" s="257"/>
      <c r="BP5" s="257"/>
      <c r="BQ5" s="1091" t="s">
        <v>381</v>
      </c>
      <c r="BR5" s="1092"/>
      <c r="BS5" s="1092"/>
      <c r="BT5" s="1092"/>
      <c r="BU5" s="1092"/>
      <c r="BV5" s="1092"/>
      <c r="BW5" s="1092"/>
      <c r="BX5" s="1092"/>
      <c r="BY5" s="1092"/>
      <c r="BZ5" s="1092"/>
      <c r="CA5" s="1092"/>
      <c r="CB5" s="1092"/>
      <c r="CC5" s="1092"/>
      <c r="CD5" s="1092"/>
      <c r="CE5" s="1092"/>
      <c r="CF5" s="1092"/>
      <c r="CG5" s="1093"/>
      <c r="CH5" s="1097" t="s">
        <v>382</v>
      </c>
      <c r="CI5" s="1098"/>
      <c r="CJ5" s="1098"/>
      <c r="CK5" s="1098"/>
      <c r="CL5" s="1099"/>
      <c r="CM5" s="1097" t="s">
        <v>383</v>
      </c>
      <c r="CN5" s="1098"/>
      <c r="CO5" s="1098"/>
      <c r="CP5" s="1098"/>
      <c r="CQ5" s="1099"/>
      <c r="CR5" s="1097" t="s">
        <v>384</v>
      </c>
      <c r="CS5" s="1098"/>
      <c r="CT5" s="1098"/>
      <c r="CU5" s="1098"/>
      <c r="CV5" s="1099"/>
      <c r="CW5" s="1097" t="s">
        <v>385</v>
      </c>
      <c r="CX5" s="1098"/>
      <c r="CY5" s="1098"/>
      <c r="CZ5" s="1098"/>
      <c r="DA5" s="1099"/>
      <c r="DB5" s="1097" t="s">
        <v>386</v>
      </c>
      <c r="DC5" s="1098"/>
      <c r="DD5" s="1098"/>
      <c r="DE5" s="1098"/>
      <c r="DF5" s="1099"/>
      <c r="DG5" s="1194" t="s">
        <v>387</v>
      </c>
      <c r="DH5" s="1195"/>
      <c r="DI5" s="1195"/>
      <c r="DJ5" s="1195"/>
      <c r="DK5" s="1196"/>
      <c r="DL5" s="1194" t="s">
        <v>388</v>
      </c>
      <c r="DM5" s="1195"/>
      <c r="DN5" s="1195"/>
      <c r="DO5" s="1195"/>
      <c r="DP5" s="1196"/>
      <c r="DQ5" s="1097" t="s">
        <v>389</v>
      </c>
      <c r="DR5" s="1098"/>
      <c r="DS5" s="1098"/>
      <c r="DT5" s="1098"/>
      <c r="DU5" s="1099"/>
      <c r="DV5" s="1097" t="s">
        <v>380</v>
      </c>
      <c r="DW5" s="1098"/>
      <c r="DX5" s="1098"/>
      <c r="DY5" s="1098"/>
      <c r="DZ5" s="1113"/>
      <c r="EA5" s="254"/>
    </row>
    <row r="6" spans="1:131" s="255"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2"/>
      <c r="BA6" s="252"/>
      <c r="BB6" s="252"/>
      <c r="BC6" s="252"/>
      <c r="BD6" s="252"/>
      <c r="BE6" s="253"/>
      <c r="BF6" s="253"/>
      <c r="BG6" s="253"/>
      <c r="BH6" s="253"/>
      <c r="BI6" s="253"/>
      <c r="BJ6" s="253"/>
      <c r="BK6" s="253"/>
      <c r="BL6" s="253"/>
      <c r="BM6" s="253"/>
      <c r="BN6" s="253"/>
      <c r="BO6" s="253"/>
      <c r="BP6" s="253"/>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4"/>
    </row>
    <row r="7" spans="1:131" s="255" customFormat="1" ht="26.25" customHeight="1" thickTop="1" x14ac:dyDescent="0.15">
      <c r="A7" s="258">
        <v>1</v>
      </c>
      <c r="B7" s="1146" t="s">
        <v>390</v>
      </c>
      <c r="C7" s="1147"/>
      <c r="D7" s="1147"/>
      <c r="E7" s="1147"/>
      <c r="F7" s="1147"/>
      <c r="G7" s="1147"/>
      <c r="H7" s="1147"/>
      <c r="I7" s="1147"/>
      <c r="J7" s="1147"/>
      <c r="K7" s="1147"/>
      <c r="L7" s="1147"/>
      <c r="M7" s="1147"/>
      <c r="N7" s="1147"/>
      <c r="O7" s="1147"/>
      <c r="P7" s="1148"/>
      <c r="Q7" s="1200">
        <v>25876</v>
      </c>
      <c r="R7" s="1201"/>
      <c r="S7" s="1201"/>
      <c r="T7" s="1201"/>
      <c r="U7" s="1201"/>
      <c r="V7" s="1201">
        <v>24727</v>
      </c>
      <c r="W7" s="1201"/>
      <c r="X7" s="1201"/>
      <c r="Y7" s="1201"/>
      <c r="Z7" s="1201"/>
      <c r="AA7" s="1201">
        <v>1149</v>
      </c>
      <c r="AB7" s="1201"/>
      <c r="AC7" s="1201"/>
      <c r="AD7" s="1201"/>
      <c r="AE7" s="1202"/>
      <c r="AF7" s="1203">
        <v>749</v>
      </c>
      <c r="AG7" s="1204"/>
      <c r="AH7" s="1204"/>
      <c r="AI7" s="1204"/>
      <c r="AJ7" s="1205"/>
      <c r="AK7" s="1187">
        <v>1387</v>
      </c>
      <c r="AL7" s="1188"/>
      <c r="AM7" s="1188"/>
      <c r="AN7" s="1188"/>
      <c r="AO7" s="1188"/>
      <c r="AP7" s="1188">
        <v>11772</v>
      </c>
      <c r="AQ7" s="1188"/>
      <c r="AR7" s="1188"/>
      <c r="AS7" s="1188"/>
      <c r="AT7" s="1188"/>
      <c r="AU7" s="1189" t="s">
        <v>583</v>
      </c>
      <c r="AV7" s="1189"/>
      <c r="AW7" s="1189"/>
      <c r="AX7" s="1189"/>
      <c r="AY7" s="1190"/>
      <c r="AZ7" s="252"/>
      <c r="BA7" s="252"/>
      <c r="BB7" s="252"/>
      <c r="BC7" s="252"/>
      <c r="BD7" s="252"/>
      <c r="BE7" s="253"/>
      <c r="BF7" s="253"/>
      <c r="BG7" s="253"/>
      <c r="BH7" s="253"/>
      <c r="BI7" s="253"/>
      <c r="BJ7" s="253"/>
      <c r="BK7" s="253"/>
      <c r="BL7" s="253"/>
      <c r="BM7" s="253"/>
      <c r="BN7" s="253"/>
      <c r="BO7" s="253"/>
      <c r="BP7" s="253"/>
      <c r="BQ7" s="259">
        <v>1</v>
      </c>
      <c r="BR7" s="260" t="s">
        <v>607</v>
      </c>
      <c r="BS7" s="1191" t="s">
        <v>596</v>
      </c>
      <c r="BT7" s="1192"/>
      <c r="BU7" s="1192"/>
      <c r="BV7" s="1192"/>
      <c r="BW7" s="1192"/>
      <c r="BX7" s="1192"/>
      <c r="BY7" s="1192"/>
      <c r="BZ7" s="1192"/>
      <c r="CA7" s="1192"/>
      <c r="CB7" s="1192"/>
      <c r="CC7" s="1192"/>
      <c r="CD7" s="1192"/>
      <c r="CE7" s="1192"/>
      <c r="CF7" s="1192"/>
      <c r="CG7" s="1193"/>
      <c r="CH7" s="1184">
        <v>0</v>
      </c>
      <c r="CI7" s="1185"/>
      <c r="CJ7" s="1185"/>
      <c r="CK7" s="1185"/>
      <c r="CL7" s="1186"/>
      <c r="CM7" s="1184">
        <v>1</v>
      </c>
      <c r="CN7" s="1185"/>
      <c r="CO7" s="1185"/>
      <c r="CP7" s="1185"/>
      <c r="CQ7" s="1186"/>
      <c r="CR7" s="1184">
        <v>1</v>
      </c>
      <c r="CS7" s="1185"/>
      <c r="CT7" s="1185"/>
      <c r="CU7" s="1185"/>
      <c r="CV7" s="1186"/>
      <c r="CW7" s="1184">
        <v>0</v>
      </c>
      <c r="CX7" s="1185"/>
      <c r="CY7" s="1185"/>
      <c r="CZ7" s="1185"/>
      <c r="DA7" s="1186"/>
      <c r="DB7" s="1184" t="s">
        <v>584</v>
      </c>
      <c r="DC7" s="1185"/>
      <c r="DD7" s="1185"/>
      <c r="DE7" s="1185"/>
      <c r="DF7" s="1186"/>
      <c r="DG7" s="1184" t="s">
        <v>584</v>
      </c>
      <c r="DH7" s="1185"/>
      <c r="DI7" s="1185"/>
      <c r="DJ7" s="1185"/>
      <c r="DK7" s="1186"/>
      <c r="DL7" s="1184" t="s">
        <v>584</v>
      </c>
      <c r="DM7" s="1185"/>
      <c r="DN7" s="1185"/>
      <c r="DO7" s="1185"/>
      <c r="DP7" s="1186"/>
      <c r="DQ7" s="1184" t="s">
        <v>584</v>
      </c>
      <c r="DR7" s="1185"/>
      <c r="DS7" s="1185"/>
      <c r="DT7" s="1185"/>
      <c r="DU7" s="1186"/>
      <c r="DV7" s="1211"/>
      <c r="DW7" s="1212"/>
      <c r="DX7" s="1212"/>
      <c r="DY7" s="1212"/>
      <c r="DZ7" s="1213"/>
      <c r="EA7" s="254"/>
    </row>
    <row r="8" spans="1:131" s="255" customFormat="1" ht="26.25" customHeight="1" x14ac:dyDescent="0.15">
      <c r="A8" s="261">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2"/>
      <c r="BA8" s="252"/>
      <c r="BB8" s="252"/>
      <c r="BC8" s="252"/>
      <c r="BD8" s="252"/>
      <c r="BE8" s="253"/>
      <c r="BF8" s="253"/>
      <c r="BG8" s="253"/>
      <c r="BH8" s="253"/>
      <c r="BI8" s="253"/>
      <c r="BJ8" s="253"/>
      <c r="BK8" s="253"/>
      <c r="BL8" s="253"/>
      <c r="BM8" s="253"/>
      <c r="BN8" s="253"/>
      <c r="BO8" s="253"/>
      <c r="BP8" s="253"/>
      <c r="BQ8" s="262">
        <v>2</v>
      </c>
      <c r="BR8" s="263"/>
      <c r="BS8" s="1110" t="s">
        <v>597</v>
      </c>
      <c r="BT8" s="1111"/>
      <c r="BU8" s="1111"/>
      <c r="BV8" s="1111"/>
      <c r="BW8" s="1111"/>
      <c r="BX8" s="1111"/>
      <c r="BY8" s="1111"/>
      <c r="BZ8" s="1111"/>
      <c r="CA8" s="1111"/>
      <c r="CB8" s="1111"/>
      <c r="CC8" s="1111"/>
      <c r="CD8" s="1111"/>
      <c r="CE8" s="1111"/>
      <c r="CF8" s="1111"/>
      <c r="CG8" s="1112"/>
      <c r="CH8" s="1085">
        <v>-98</v>
      </c>
      <c r="CI8" s="1086"/>
      <c r="CJ8" s="1086"/>
      <c r="CK8" s="1086"/>
      <c r="CL8" s="1087"/>
      <c r="CM8" s="1085">
        <v>-20</v>
      </c>
      <c r="CN8" s="1086"/>
      <c r="CO8" s="1086"/>
      <c r="CP8" s="1086"/>
      <c r="CQ8" s="1087"/>
      <c r="CR8" s="1085">
        <v>2</v>
      </c>
      <c r="CS8" s="1086"/>
      <c r="CT8" s="1086"/>
      <c r="CU8" s="1086"/>
      <c r="CV8" s="1087"/>
      <c r="CW8" s="1085">
        <v>11</v>
      </c>
      <c r="CX8" s="1086"/>
      <c r="CY8" s="1086"/>
      <c r="CZ8" s="1086"/>
      <c r="DA8" s="1087"/>
      <c r="DB8" s="1085" t="s">
        <v>584</v>
      </c>
      <c r="DC8" s="1086"/>
      <c r="DD8" s="1086"/>
      <c r="DE8" s="1086"/>
      <c r="DF8" s="1087"/>
      <c r="DG8" s="1085" t="s">
        <v>584</v>
      </c>
      <c r="DH8" s="1086"/>
      <c r="DI8" s="1086"/>
      <c r="DJ8" s="1086"/>
      <c r="DK8" s="1087"/>
      <c r="DL8" s="1085" t="s">
        <v>584</v>
      </c>
      <c r="DM8" s="1086"/>
      <c r="DN8" s="1086"/>
      <c r="DO8" s="1086"/>
      <c r="DP8" s="1087"/>
      <c r="DQ8" s="1085" t="s">
        <v>584</v>
      </c>
      <c r="DR8" s="1086"/>
      <c r="DS8" s="1086"/>
      <c r="DT8" s="1086"/>
      <c r="DU8" s="1087"/>
      <c r="DV8" s="1088"/>
      <c r="DW8" s="1089"/>
      <c r="DX8" s="1089"/>
      <c r="DY8" s="1089"/>
      <c r="DZ8" s="1090"/>
      <c r="EA8" s="254"/>
    </row>
    <row r="9" spans="1:131" s="255" customFormat="1" ht="26.25" customHeight="1" x14ac:dyDescent="0.15">
      <c r="A9" s="261">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2"/>
      <c r="BA9" s="252"/>
      <c r="BB9" s="252"/>
      <c r="BC9" s="252"/>
      <c r="BD9" s="252"/>
      <c r="BE9" s="253"/>
      <c r="BF9" s="253"/>
      <c r="BG9" s="253"/>
      <c r="BH9" s="253"/>
      <c r="BI9" s="253"/>
      <c r="BJ9" s="253"/>
      <c r="BK9" s="253"/>
      <c r="BL9" s="253"/>
      <c r="BM9" s="253"/>
      <c r="BN9" s="253"/>
      <c r="BO9" s="253"/>
      <c r="BP9" s="253"/>
      <c r="BQ9" s="262">
        <v>3</v>
      </c>
      <c r="BR9" s="263"/>
      <c r="BS9" s="1110" t="s">
        <v>598</v>
      </c>
      <c r="BT9" s="1111"/>
      <c r="BU9" s="1111"/>
      <c r="BV9" s="1111"/>
      <c r="BW9" s="1111"/>
      <c r="BX9" s="1111"/>
      <c r="BY9" s="1111"/>
      <c r="BZ9" s="1111"/>
      <c r="CA9" s="1111"/>
      <c r="CB9" s="1111"/>
      <c r="CC9" s="1111"/>
      <c r="CD9" s="1111"/>
      <c r="CE9" s="1111"/>
      <c r="CF9" s="1111"/>
      <c r="CG9" s="1112"/>
      <c r="CH9" s="1085">
        <v>11</v>
      </c>
      <c r="CI9" s="1086"/>
      <c r="CJ9" s="1086"/>
      <c r="CK9" s="1086"/>
      <c r="CL9" s="1087"/>
      <c r="CM9" s="1085">
        <v>72</v>
      </c>
      <c r="CN9" s="1086"/>
      <c r="CO9" s="1086"/>
      <c r="CP9" s="1086"/>
      <c r="CQ9" s="1087"/>
      <c r="CR9" s="1085">
        <v>3</v>
      </c>
      <c r="CS9" s="1086"/>
      <c r="CT9" s="1086"/>
      <c r="CU9" s="1086"/>
      <c r="CV9" s="1087"/>
      <c r="CW9" s="1085" t="s">
        <v>584</v>
      </c>
      <c r="CX9" s="1086"/>
      <c r="CY9" s="1086"/>
      <c r="CZ9" s="1086"/>
      <c r="DA9" s="1087"/>
      <c r="DB9" s="1085" t="s">
        <v>584</v>
      </c>
      <c r="DC9" s="1086"/>
      <c r="DD9" s="1086"/>
      <c r="DE9" s="1086"/>
      <c r="DF9" s="1087"/>
      <c r="DG9" s="1085" t="s">
        <v>584</v>
      </c>
      <c r="DH9" s="1086"/>
      <c r="DI9" s="1086"/>
      <c r="DJ9" s="1086"/>
      <c r="DK9" s="1087"/>
      <c r="DL9" s="1085" t="s">
        <v>584</v>
      </c>
      <c r="DM9" s="1086"/>
      <c r="DN9" s="1086"/>
      <c r="DO9" s="1086"/>
      <c r="DP9" s="1087"/>
      <c r="DQ9" s="1085" t="s">
        <v>584</v>
      </c>
      <c r="DR9" s="1086"/>
      <c r="DS9" s="1086"/>
      <c r="DT9" s="1086"/>
      <c r="DU9" s="1087"/>
      <c r="DV9" s="1088"/>
      <c r="DW9" s="1089"/>
      <c r="DX9" s="1089"/>
      <c r="DY9" s="1089"/>
      <c r="DZ9" s="1090"/>
      <c r="EA9" s="254"/>
    </row>
    <row r="10" spans="1:131" s="255" customFormat="1" ht="26.25" customHeight="1" x14ac:dyDescent="0.15">
      <c r="A10" s="261">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2"/>
      <c r="BA10" s="252"/>
      <c r="BB10" s="252"/>
      <c r="BC10" s="252"/>
      <c r="BD10" s="252"/>
      <c r="BE10" s="253"/>
      <c r="BF10" s="253"/>
      <c r="BG10" s="253"/>
      <c r="BH10" s="253"/>
      <c r="BI10" s="253"/>
      <c r="BJ10" s="253"/>
      <c r="BK10" s="253"/>
      <c r="BL10" s="253"/>
      <c r="BM10" s="253"/>
      <c r="BN10" s="253"/>
      <c r="BO10" s="253"/>
      <c r="BP10" s="253"/>
      <c r="BQ10" s="262">
        <v>4</v>
      </c>
      <c r="BR10" s="263"/>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4"/>
    </row>
    <row r="11" spans="1:131" s="255" customFormat="1" ht="26.25" customHeight="1" x14ac:dyDescent="0.15">
      <c r="A11" s="261">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2"/>
      <c r="BA11" s="252"/>
      <c r="BB11" s="252"/>
      <c r="BC11" s="252"/>
      <c r="BD11" s="252"/>
      <c r="BE11" s="253"/>
      <c r="BF11" s="253"/>
      <c r="BG11" s="253"/>
      <c r="BH11" s="253"/>
      <c r="BI11" s="253"/>
      <c r="BJ11" s="253"/>
      <c r="BK11" s="253"/>
      <c r="BL11" s="253"/>
      <c r="BM11" s="253"/>
      <c r="BN11" s="253"/>
      <c r="BO11" s="253"/>
      <c r="BP11" s="253"/>
      <c r="BQ11" s="262">
        <v>5</v>
      </c>
      <c r="BR11" s="263"/>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4"/>
    </row>
    <row r="12" spans="1:131" s="255" customFormat="1" ht="26.25" customHeight="1" x14ac:dyDescent="0.15">
      <c r="A12" s="261">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2"/>
      <c r="BA12" s="252"/>
      <c r="BB12" s="252"/>
      <c r="BC12" s="252"/>
      <c r="BD12" s="252"/>
      <c r="BE12" s="253"/>
      <c r="BF12" s="253"/>
      <c r="BG12" s="253"/>
      <c r="BH12" s="253"/>
      <c r="BI12" s="253"/>
      <c r="BJ12" s="253"/>
      <c r="BK12" s="253"/>
      <c r="BL12" s="253"/>
      <c r="BM12" s="253"/>
      <c r="BN12" s="253"/>
      <c r="BO12" s="253"/>
      <c r="BP12" s="253"/>
      <c r="BQ12" s="262">
        <v>6</v>
      </c>
      <c r="BR12" s="263"/>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4"/>
    </row>
    <row r="13" spans="1:131" s="255" customFormat="1" ht="26.25" customHeight="1" x14ac:dyDescent="0.15">
      <c r="A13" s="261">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2"/>
      <c r="BA13" s="252"/>
      <c r="BB13" s="252"/>
      <c r="BC13" s="252"/>
      <c r="BD13" s="252"/>
      <c r="BE13" s="253"/>
      <c r="BF13" s="253"/>
      <c r="BG13" s="253"/>
      <c r="BH13" s="253"/>
      <c r="BI13" s="253"/>
      <c r="BJ13" s="253"/>
      <c r="BK13" s="253"/>
      <c r="BL13" s="253"/>
      <c r="BM13" s="253"/>
      <c r="BN13" s="253"/>
      <c r="BO13" s="253"/>
      <c r="BP13" s="253"/>
      <c r="BQ13" s="262">
        <v>7</v>
      </c>
      <c r="BR13" s="263"/>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4"/>
    </row>
    <row r="14" spans="1:131" s="255" customFormat="1" ht="26.25" customHeight="1" x14ac:dyDescent="0.15">
      <c r="A14" s="261">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2"/>
      <c r="BA14" s="252"/>
      <c r="BB14" s="252"/>
      <c r="BC14" s="252"/>
      <c r="BD14" s="252"/>
      <c r="BE14" s="253"/>
      <c r="BF14" s="253"/>
      <c r="BG14" s="253"/>
      <c r="BH14" s="253"/>
      <c r="BI14" s="253"/>
      <c r="BJ14" s="253"/>
      <c r="BK14" s="253"/>
      <c r="BL14" s="253"/>
      <c r="BM14" s="253"/>
      <c r="BN14" s="253"/>
      <c r="BO14" s="253"/>
      <c r="BP14" s="253"/>
      <c r="BQ14" s="262">
        <v>8</v>
      </c>
      <c r="BR14" s="263"/>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4"/>
    </row>
    <row r="15" spans="1:131" s="255" customFormat="1" ht="26.25" customHeight="1" x14ac:dyDescent="0.15">
      <c r="A15" s="261">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2"/>
      <c r="BA15" s="252"/>
      <c r="BB15" s="252"/>
      <c r="BC15" s="252"/>
      <c r="BD15" s="252"/>
      <c r="BE15" s="253"/>
      <c r="BF15" s="253"/>
      <c r="BG15" s="253"/>
      <c r="BH15" s="253"/>
      <c r="BI15" s="253"/>
      <c r="BJ15" s="253"/>
      <c r="BK15" s="253"/>
      <c r="BL15" s="253"/>
      <c r="BM15" s="253"/>
      <c r="BN15" s="253"/>
      <c r="BO15" s="253"/>
      <c r="BP15" s="253"/>
      <c r="BQ15" s="262">
        <v>9</v>
      </c>
      <c r="BR15" s="263"/>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4"/>
    </row>
    <row r="16" spans="1:131" s="255" customFormat="1" ht="26.25" customHeight="1" x14ac:dyDescent="0.15">
      <c r="A16" s="261">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2"/>
      <c r="BA16" s="252"/>
      <c r="BB16" s="252"/>
      <c r="BC16" s="252"/>
      <c r="BD16" s="252"/>
      <c r="BE16" s="253"/>
      <c r="BF16" s="253"/>
      <c r="BG16" s="253"/>
      <c r="BH16" s="253"/>
      <c r="BI16" s="253"/>
      <c r="BJ16" s="253"/>
      <c r="BK16" s="253"/>
      <c r="BL16" s="253"/>
      <c r="BM16" s="253"/>
      <c r="BN16" s="253"/>
      <c r="BO16" s="253"/>
      <c r="BP16" s="253"/>
      <c r="BQ16" s="262">
        <v>10</v>
      </c>
      <c r="BR16" s="263"/>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4"/>
    </row>
    <row r="17" spans="1:131" s="255" customFormat="1" ht="26.25" customHeight="1" x14ac:dyDescent="0.15">
      <c r="A17" s="261">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2"/>
      <c r="BA17" s="252"/>
      <c r="BB17" s="252"/>
      <c r="BC17" s="252"/>
      <c r="BD17" s="252"/>
      <c r="BE17" s="253"/>
      <c r="BF17" s="253"/>
      <c r="BG17" s="253"/>
      <c r="BH17" s="253"/>
      <c r="BI17" s="253"/>
      <c r="BJ17" s="253"/>
      <c r="BK17" s="253"/>
      <c r="BL17" s="253"/>
      <c r="BM17" s="253"/>
      <c r="BN17" s="253"/>
      <c r="BO17" s="253"/>
      <c r="BP17" s="253"/>
      <c r="BQ17" s="262">
        <v>11</v>
      </c>
      <c r="BR17" s="263"/>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4"/>
    </row>
    <row r="18" spans="1:131" s="255" customFormat="1" ht="26.25" customHeight="1" x14ac:dyDescent="0.15">
      <c r="A18" s="261">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2"/>
      <c r="BA18" s="252"/>
      <c r="BB18" s="252"/>
      <c r="BC18" s="252"/>
      <c r="BD18" s="252"/>
      <c r="BE18" s="253"/>
      <c r="BF18" s="253"/>
      <c r="BG18" s="253"/>
      <c r="BH18" s="253"/>
      <c r="BI18" s="253"/>
      <c r="BJ18" s="253"/>
      <c r="BK18" s="253"/>
      <c r="BL18" s="253"/>
      <c r="BM18" s="253"/>
      <c r="BN18" s="253"/>
      <c r="BO18" s="253"/>
      <c r="BP18" s="253"/>
      <c r="BQ18" s="262">
        <v>12</v>
      </c>
      <c r="BR18" s="263"/>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4"/>
    </row>
    <row r="19" spans="1:131" s="255" customFormat="1" ht="26.25" customHeight="1" x14ac:dyDescent="0.15">
      <c r="A19" s="261">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2"/>
      <c r="BA19" s="252"/>
      <c r="BB19" s="252"/>
      <c r="BC19" s="252"/>
      <c r="BD19" s="252"/>
      <c r="BE19" s="253"/>
      <c r="BF19" s="253"/>
      <c r="BG19" s="253"/>
      <c r="BH19" s="253"/>
      <c r="BI19" s="253"/>
      <c r="BJ19" s="253"/>
      <c r="BK19" s="253"/>
      <c r="BL19" s="253"/>
      <c r="BM19" s="253"/>
      <c r="BN19" s="253"/>
      <c r="BO19" s="253"/>
      <c r="BP19" s="253"/>
      <c r="BQ19" s="262">
        <v>13</v>
      </c>
      <c r="BR19" s="263"/>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4"/>
    </row>
    <row r="20" spans="1:131" s="255" customFormat="1" ht="26.25" customHeight="1" x14ac:dyDescent="0.15">
      <c r="A20" s="261">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2"/>
      <c r="BA20" s="252"/>
      <c r="BB20" s="252"/>
      <c r="BC20" s="252"/>
      <c r="BD20" s="252"/>
      <c r="BE20" s="253"/>
      <c r="BF20" s="253"/>
      <c r="BG20" s="253"/>
      <c r="BH20" s="253"/>
      <c r="BI20" s="253"/>
      <c r="BJ20" s="253"/>
      <c r="BK20" s="253"/>
      <c r="BL20" s="253"/>
      <c r="BM20" s="253"/>
      <c r="BN20" s="253"/>
      <c r="BO20" s="253"/>
      <c r="BP20" s="253"/>
      <c r="BQ20" s="262">
        <v>14</v>
      </c>
      <c r="BR20" s="263"/>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4"/>
    </row>
    <row r="21" spans="1:131" s="255" customFormat="1" ht="26.25" customHeight="1" thickBot="1" x14ac:dyDescent="0.2">
      <c r="A21" s="261">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2"/>
      <c r="BA21" s="252"/>
      <c r="BB21" s="252"/>
      <c r="BC21" s="252"/>
      <c r="BD21" s="252"/>
      <c r="BE21" s="253"/>
      <c r="BF21" s="253"/>
      <c r="BG21" s="253"/>
      <c r="BH21" s="253"/>
      <c r="BI21" s="253"/>
      <c r="BJ21" s="253"/>
      <c r="BK21" s="253"/>
      <c r="BL21" s="253"/>
      <c r="BM21" s="253"/>
      <c r="BN21" s="253"/>
      <c r="BO21" s="253"/>
      <c r="BP21" s="253"/>
      <c r="BQ21" s="262">
        <v>15</v>
      </c>
      <c r="BR21" s="263"/>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4"/>
    </row>
    <row r="22" spans="1:131" s="255" customFormat="1" ht="26.25" customHeight="1" x14ac:dyDescent="0.15">
      <c r="A22" s="261">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391</v>
      </c>
      <c r="BA22" s="1131"/>
      <c r="BB22" s="1131"/>
      <c r="BC22" s="1131"/>
      <c r="BD22" s="1132"/>
      <c r="BE22" s="253"/>
      <c r="BF22" s="253"/>
      <c r="BG22" s="253"/>
      <c r="BH22" s="253"/>
      <c r="BI22" s="253"/>
      <c r="BJ22" s="253"/>
      <c r="BK22" s="253"/>
      <c r="BL22" s="253"/>
      <c r="BM22" s="253"/>
      <c r="BN22" s="253"/>
      <c r="BO22" s="253"/>
      <c r="BP22" s="253"/>
      <c r="BQ22" s="262">
        <v>16</v>
      </c>
      <c r="BR22" s="263"/>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4"/>
    </row>
    <row r="23" spans="1:131" s="255" customFormat="1" ht="26.25" customHeight="1" thickBot="1" x14ac:dyDescent="0.2">
      <c r="A23" s="264" t="s">
        <v>392</v>
      </c>
      <c r="B23" s="1037" t="s">
        <v>393</v>
      </c>
      <c r="C23" s="1038"/>
      <c r="D23" s="1038"/>
      <c r="E23" s="1038"/>
      <c r="F23" s="1038"/>
      <c r="G23" s="1038"/>
      <c r="H23" s="1038"/>
      <c r="I23" s="1038"/>
      <c r="J23" s="1038"/>
      <c r="K23" s="1038"/>
      <c r="L23" s="1038"/>
      <c r="M23" s="1038"/>
      <c r="N23" s="1038"/>
      <c r="O23" s="1038"/>
      <c r="P23" s="1039"/>
      <c r="Q23" s="1164">
        <v>25876</v>
      </c>
      <c r="R23" s="1165"/>
      <c r="S23" s="1165"/>
      <c r="T23" s="1165"/>
      <c r="U23" s="1165"/>
      <c r="V23" s="1165">
        <v>24727</v>
      </c>
      <c r="W23" s="1165"/>
      <c r="X23" s="1165"/>
      <c r="Y23" s="1165"/>
      <c r="Z23" s="1165"/>
      <c r="AA23" s="1165">
        <v>1149</v>
      </c>
      <c r="AB23" s="1165"/>
      <c r="AC23" s="1165"/>
      <c r="AD23" s="1165"/>
      <c r="AE23" s="1166"/>
      <c r="AF23" s="1167">
        <v>749</v>
      </c>
      <c r="AG23" s="1165"/>
      <c r="AH23" s="1165"/>
      <c r="AI23" s="1165"/>
      <c r="AJ23" s="1168"/>
      <c r="AK23" s="1169"/>
      <c r="AL23" s="1170"/>
      <c r="AM23" s="1170"/>
      <c r="AN23" s="1170"/>
      <c r="AO23" s="1170"/>
      <c r="AP23" s="1165">
        <v>11772</v>
      </c>
      <c r="AQ23" s="1165"/>
      <c r="AR23" s="1165"/>
      <c r="AS23" s="1165"/>
      <c r="AT23" s="1165"/>
      <c r="AU23" s="1171"/>
      <c r="AV23" s="1171"/>
      <c r="AW23" s="1171"/>
      <c r="AX23" s="1171"/>
      <c r="AY23" s="1172"/>
      <c r="AZ23" s="1161" t="s">
        <v>128</v>
      </c>
      <c r="BA23" s="1162"/>
      <c r="BB23" s="1162"/>
      <c r="BC23" s="1162"/>
      <c r="BD23" s="1163"/>
      <c r="BE23" s="253"/>
      <c r="BF23" s="253"/>
      <c r="BG23" s="253"/>
      <c r="BH23" s="253"/>
      <c r="BI23" s="253"/>
      <c r="BJ23" s="253"/>
      <c r="BK23" s="253"/>
      <c r="BL23" s="253"/>
      <c r="BM23" s="253"/>
      <c r="BN23" s="253"/>
      <c r="BO23" s="253"/>
      <c r="BP23" s="253"/>
      <c r="BQ23" s="262">
        <v>17</v>
      </c>
      <c r="BR23" s="263"/>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4"/>
    </row>
    <row r="24" spans="1:131" s="255" customFormat="1" ht="26.25" customHeight="1" x14ac:dyDescent="0.15">
      <c r="A24" s="1160" t="s">
        <v>394</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2"/>
      <c r="BA24" s="252"/>
      <c r="BB24" s="252"/>
      <c r="BC24" s="252"/>
      <c r="BD24" s="252"/>
      <c r="BE24" s="253"/>
      <c r="BF24" s="253"/>
      <c r="BG24" s="253"/>
      <c r="BH24" s="253"/>
      <c r="BI24" s="253"/>
      <c r="BJ24" s="253"/>
      <c r="BK24" s="253"/>
      <c r="BL24" s="253"/>
      <c r="BM24" s="253"/>
      <c r="BN24" s="253"/>
      <c r="BO24" s="253"/>
      <c r="BP24" s="253"/>
      <c r="BQ24" s="262">
        <v>18</v>
      </c>
      <c r="BR24" s="263"/>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4"/>
    </row>
    <row r="25" spans="1:131" s="247" customFormat="1" ht="26.25" customHeight="1" thickBot="1" x14ac:dyDescent="0.2">
      <c r="A25" s="1159" t="s">
        <v>395</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2"/>
      <c r="BK25" s="252"/>
      <c r="BL25" s="252"/>
      <c r="BM25" s="252"/>
      <c r="BN25" s="252"/>
      <c r="BO25" s="265"/>
      <c r="BP25" s="265"/>
      <c r="BQ25" s="262">
        <v>19</v>
      </c>
      <c r="BR25" s="263"/>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6"/>
    </row>
    <row r="26" spans="1:131" s="247" customFormat="1" ht="26.25" customHeight="1" x14ac:dyDescent="0.15">
      <c r="A26" s="1091" t="s">
        <v>373</v>
      </c>
      <c r="B26" s="1092"/>
      <c r="C26" s="1092"/>
      <c r="D26" s="1092"/>
      <c r="E26" s="1092"/>
      <c r="F26" s="1092"/>
      <c r="G26" s="1092"/>
      <c r="H26" s="1092"/>
      <c r="I26" s="1092"/>
      <c r="J26" s="1092"/>
      <c r="K26" s="1092"/>
      <c r="L26" s="1092"/>
      <c r="M26" s="1092"/>
      <c r="N26" s="1092"/>
      <c r="O26" s="1092"/>
      <c r="P26" s="1093"/>
      <c r="Q26" s="1097" t="s">
        <v>396</v>
      </c>
      <c r="R26" s="1098"/>
      <c r="S26" s="1098"/>
      <c r="T26" s="1098"/>
      <c r="U26" s="1099"/>
      <c r="V26" s="1097" t="s">
        <v>397</v>
      </c>
      <c r="W26" s="1098"/>
      <c r="X26" s="1098"/>
      <c r="Y26" s="1098"/>
      <c r="Z26" s="1099"/>
      <c r="AA26" s="1097" t="s">
        <v>398</v>
      </c>
      <c r="AB26" s="1098"/>
      <c r="AC26" s="1098"/>
      <c r="AD26" s="1098"/>
      <c r="AE26" s="1098"/>
      <c r="AF26" s="1155" t="s">
        <v>399</v>
      </c>
      <c r="AG26" s="1104"/>
      <c r="AH26" s="1104"/>
      <c r="AI26" s="1104"/>
      <c r="AJ26" s="1156"/>
      <c r="AK26" s="1098" t="s">
        <v>400</v>
      </c>
      <c r="AL26" s="1098"/>
      <c r="AM26" s="1098"/>
      <c r="AN26" s="1098"/>
      <c r="AO26" s="1099"/>
      <c r="AP26" s="1097" t="s">
        <v>401</v>
      </c>
      <c r="AQ26" s="1098"/>
      <c r="AR26" s="1098"/>
      <c r="AS26" s="1098"/>
      <c r="AT26" s="1099"/>
      <c r="AU26" s="1097" t="s">
        <v>402</v>
      </c>
      <c r="AV26" s="1098"/>
      <c r="AW26" s="1098"/>
      <c r="AX26" s="1098"/>
      <c r="AY26" s="1099"/>
      <c r="AZ26" s="1097" t="s">
        <v>403</v>
      </c>
      <c r="BA26" s="1098"/>
      <c r="BB26" s="1098"/>
      <c r="BC26" s="1098"/>
      <c r="BD26" s="1099"/>
      <c r="BE26" s="1097" t="s">
        <v>380</v>
      </c>
      <c r="BF26" s="1098"/>
      <c r="BG26" s="1098"/>
      <c r="BH26" s="1098"/>
      <c r="BI26" s="1113"/>
      <c r="BJ26" s="252"/>
      <c r="BK26" s="252"/>
      <c r="BL26" s="252"/>
      <c r="BM26" s="252"/>
      <c r="BN26" s="252"/>
      <c r="BO26" s="265"/>
      <c r="BP26" s="265"/>
      <c r="BQ26" s="262">
        <v>20</v>
      </c>
      <c r="BR26" s="263"/>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6"/>
    </row>
    <row r="27" spans="1:131" s="247"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2"/>
      <c r="BK27" s="252"/>
      <c r="BL27" s="252"/>
      <c r="BM27" s="252"/>
      <c r="BN27" s="252"/>
      <c r="BO27" s="265"/>
      <c r="BP27" s="265"/>
      <c r="BQ27" s="262">
        <v>21</v>
      </c>
      <c r="BR27" s="263"/>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6"/>
    </row>
    <row r="28" spans="1:131" s="247" customFormat="1" ht="26.25" customHeight="1" thickTop="1" x14ac:dyDescent="0.15">
      <c r="A28" s="266">
        <v>1</v>
      </c>
      <c r="B28" s="1146" t="s">
        <v>404</v>
      </c>
      <c r="C28" s="1147"/>
      <c r="D28" s="1147"/>
      <c r="E28" s="1147"/>
      <c r="F28" s="1147"/>
      <c r="G28" s="1147"/>
      <c r="H28" s="1147"/>
      <c r="I28" s="1147"/>
      <c r="J28" s="1147"/>
      <c r="K28" s="1147"/>
      <c r="L28" s="1147"/>
      <c r="M28" s="1147"/>
      <c r="N28" s="1147"/>
      <c r="O28" s="1147"/>
      <c r="P28" s="1148"/>
      <c r="Q28" s="1149">
        <v>4562</v>
      </c>
      <c r="R28" s="1150"/>
      <c r="S28" s="1150"/>
      <c r="T28" s="1150"/>
      <c r="U28" s="1150"/>
      <c r="V28" s="1150">
        <v>4456</v>
      </c>
      <c r="W28" s="1150"/>
      <c r="X28" s="1150"/>
      <c r="Y28" s="1150"/>
      <c r="Z28" s="1150"/>
      <c r="AA28" s="1150">
        <v>106</v>
      </c>
      <c r="AB28" s="1150"/>
      <c r="AC28" s="1150"/>
      <c r="AD28" s="1150"/>
      <c r="AE28" s="1151"/>
      <c r="AF28" s="1152">
        <v>106</v>
      </c>
      <c r="AG28" s="1150"/>
      <c r="AH28" s="1150"/>
      <c r="AI28" s="1150"/>
      <c r="AJ28" s="1153"/>
      <c r="AK28" s="1154">
        <v>433</v>
      </c>
      <c r="AL28" s="1142"/>
      <c r="AM28" s="1142"/>
      <c r="AN28" s="1142"/>
      <c r="AO28" s="1142"/>
      <c r="AP28" s="1142" t="s">
        <v>584</v>
      </c>
      <c r="AQ28" s="1142"/>
      <c r="AR28" s="1142"/>
      <c r="AS28" s="1142"/>
      <c r="AT28" s="1142"/>
      <c r="AU28" s="1142" t="s">
        <v>584</v>
      </c>
      <c r="AV28" s="1142"/>
      <c r="AW28" s="1142"/>
      <c r="AX28" s="1142"/>
      <c r="AY28" s="1142"/>
      <c r="AZ28" s="1143" t="s">
        <v>584</v>
      </c>
      <c r="BA28" s="1143"/>
      <c r="BB28" s="1143"/>
      <c r="BC28" s="1143"/>
      <c r="BD28" s="1143"/>
      <c r="BE28" s="1144" t="s">
        <v>585</v>
      </c>
      <c r="BF28" s="1144"/>
      <c r="BG28" s="1144"/>
      <c r="BH28" s="1144"/>
      <c r="BI28" s="1145"/>
      <c r="BJ28" s="252"/>
      <c r="BK28" s="252"/>
      <c r="BL28" s="252"/>
      <c r="BM28" s="252"/>
      <c r="BN28" s="252"/>
      <c r="BO28" s="265"/>
      <c r="BP28" s="265"/>
      <c r="BQ28" s="262">
        <v>22</v>
      </c>
      <c r="BR28" s="263"/>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6"/>
    </row>
    <row r="29" spans="1:131" s="247" customFormat="1" ht="26.25" customHeight="1" x14ac:dyDescent="0.15">
      <c r="A29" s="266">
        <v>2</v>
      </c>
      <c r="B29" s="1133" t="s">
        <v>405</v>
      </c>
      <c r="C29" s="1134"/>
      <c r="D29" s="1134"/>
      <c r="E29" s="1134"/>
      <c r="F29" s="1134"/>
      <c r="G29" s="1134"/>
      <c r="H29" s="1134"/>
      <c r="I29" s="1134"/>
      <c r="J29" s="1134"/>
      <c r="K29" s="1134"/>
      <c r="L29" s="1134"/>
      <c r="M29" s="1134"/>
      <c r="N29" s="1134"/>
      <c r="O29" s="1134"/>
      <c r="P29" s="1135"/>
      <c r="Q29" s="1139">
        <v>601</v>
      </c>
      <c r="R29" s="1140"/>
      <c r="S29" s="1140"/>
      <c r="T29" s="1140"/>
      <c r="U29" s="1140"/>
      <c r="V29" s="1140">
        <v>584</v>
      </c>
      <c r="W29" s="1140"/>
      <c r="X29" s="1140"/>
      <c r="Y29" s="1140"/>
      <c r="Z29" s="1140"/>
      <c r="AA29" s="1140">
        <v>17</v>
      </c>
      <c r="AB29" s="1140"/>
      <c r="AC29" s="1140"/>
      <c r="AD29" s="1140"/>
      <c r="AE29" s="1141"/>
      <c r="AF29" s="1115">
        <v>17</v>
      </c>
      <c r="AG29" s="1116"/>
      <c r="AH29" s="1116"/>
      <c r="AI29" s="1116"/>
      <c r="AJ29" s="1117"/>
      <c r="AK29" s="1073">
        <v>122</v>
      </c>
      <c r="AL29" s="1064"/>
      <c r="AM29" s="1064"/>
      <c r="AN29" s="1064"/>
      <c r="AO29" s="1064"/>
      <c r="AP29" s="1064" t="s">
        <v>520</v>
      </c>
      <c r="AQ29" s="1064"/>
      <c r="AR29" s="1064"/>
      <c r="AS29" s="1064"/>
      <c r="AT29" s="1064"/>
      <c r="AU29" s="1064" t="s">
        <v>520</v>
      </c>
      <c r="AV29" s="1064"/>
      <c r="AW29" s="1064"/>
      <c r="AX29" s="1064"/>
      <c r="AY29" s="1064"/>
      <c r="AZ29" s="1138" t="s">
        <v>520</v>
      </c>
      <c r="BA29" s="1138"/>
      <c r="BB29" s="1138"/>
      <c r="BC29" s="1138"/>
      <c r="BD29" s="1138"/>
      <c r="BE29" s="1128"/>
      <c r="BF29" s="1128"/>
      <c r="BG29" s="1128"/>
      <c r="BH29" s="1128"/>
      <c r="BI29" s="1129"/>
      <c r="BJ29" s="252"/>
      <c r="BK29" s="252"/>
      <c r="BL29" s="252"/>
      <c r="BM29" s="252"/>
      <c r="BN29" s="252"/>
      <c r="BO29" s="265"/>
      <c r="BP29" s="265"/>
      <c r="BQ29" s="262">
        <v>23</v>
      </c>
      <c r="BR29" s="263"/>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6"/>
    </row>
    <row r="30" spans="1:131" s="247" customFormat="1" ht="26.25" customHeight="1" x14ac:dyDescent="0.15">
      <c r="A30" s="266">
        <v>3</v>
      </c>
      <c r="B30" s="1133" t="s">
        <v>406</v>
      </c>
      <c r="C30" s="1134"/>
      <c r="D30" s="1134"/>
      <c r="E30" s="1134"/>
      <c r="F30" s="1134"/>
      <c r="G30" s="1134"/>
      <c r="H30" s="1134"/>
      <c r="I30" s="1134"/>
      <c r="J30" s="1134"/>
      <c r="K30" s="1134"/>
      <c r="L30" s="1134"/>
      <c r="M30" s="1134"/>
      <c r="N30" s="1134"/>
      <c r="O30" s="1134"/>
      <c r="P30" s="1135"/>
      <c r="Q30" s="1139">
        <v>543</v>
      </c>
      <c r="R30" s="1140"/>
      <c r="S30" s="1140"/>
      <c r="T30" s="1140"/>
      <c r="U30" s="1140"/>
      <c r="V30" s="1140">
        <v>475</v>
      </c>
      <c r="W30" s="1140"/>
      <c r="X30" s="1140"/>
      <c r="Y30" s="1140"/>
      <c r="Z30" s="1140"/>
      <c r="AA30" s="1140">
        <v>68</v>
      </c>
      <c r="AB30" s="1140"/>
      <c r="AC30" s="1140"/>
      <c r="AD30" s="1140"/>
      <c r="AE30" s="1141"/>
      <c r="AF30" s="1115">
        <v>1114</v>
      </c>
      <c r="AG30" s="1116"/>
      <c r="AH30" s="1116"/>
      <c r="AI30" s="1116"/>
      <c r="AJ30" s="1117"/>
      <c r="AK30" s="1073">
        <v>37</v>
      </c>
      <c r="AL30" s="1064"/>
      <c r="AM30" s="1064"/>
      <c r="AN30" s="1064"/>
      <c r="AO30" s="1064"/>
      <c r="AP30" s="1064">
        <v>422</v>
      </c>
      <c r="AQ30" s="1064"/>
      <c r="AR30" s="1064"/>
      <c r="AS30" s="1064"/>
      <c r="AT30" s="1064"/>
      <c r="AU30" s="1064">
        <v>13</v>
      </c>
      <c r="AV30" s="1064"/>
      <c r="AW30" s="1064"/>
      <c r="AX30" s="1064"/>
      <c r="AY30" s="1064"/>
      <c r="AZ30" s="1138" t="s">
        <v>584</v>
      </c>
      <c r="BA30" s="1138"/>
      <c r="BB30" s="1138"/>
      <c r="BC30" s="1138"/>
      <c r="BD30" s="1138"/>
      <c r="BE30" s="1128" t="s">
        <v>407</v>
      </c>
      <c r="BF30" s="1128"/>
      <c r="BG30" s="1128"/>
      <c r="BH30" s="1128"/>
      <c r="BI30" s="1129"/>
      <c r="BJ30" s="252"/>
      <c r="BK30" s="252"/>
      <c r="BL30" s="252"/>
      <c r="BM30" s="252"/>
      <c r="BN30" s="252"/>
      <c r="BO30" s="265"/>
      <c r="BP30" s="265"/>
      <c r="BQ30" s="262">
        <v>24</v>
      </c>
      <c r="BR30" s="263"/>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6"/>
    </row>
    <row r="31" spans="1:131" s="247" customFormat="1" ht="26.25" customHeight="1" x14ac:dyDescent="0.15">
      <c r="A31" s="266">
        <v>4</v>
      </c>
      <c r="B31" s="1133" t="s">
        <v>408</v>
      </c>
      <c r="C31" s="1134"/>
      <c r="D31" s="1134"/>
      <c r="E31" s="1134"/>
      <c r="F31" s="1134"/>
      <c r="G31" s="1134"/>
      <c r="H31" s="1134"/>
      <c r="I31" s="1134"/>
      <c r="J31" s="1134"/>
      <c r="K31" s="1134"/>
      <c r="L31" s="1134"/>
      <c r="M31" s="1134"/>
      <c r="N31" s="1134"/>
      <c r="O31" s="1134"/>
      <c r="P31" s="1135"/>
      <c r="Q31" s="1139">
        <v>235</v>
      </c>
      <c r="R31" s="1140"/>
      <c r="S31" s="1140"/>
      <c r="T31" s="1140"/>
      <c r="U31" s="1140"/>
      <c r="V31" s="1140">
        <v>197</v>
      </c>
      <c r="W31" s="1140"/>
      <c r="X31" s="1140"/>
      <c r="Y31" s="1140"/>
      <c r="Z31" s="1140"/>
      <c r="AA31" s="1140">
        <v>38</v>
      </c>
      <c r="AB31" s="1140"/>
      <c r="AC31" s="1140"/>
      <c r="AD31" s="1140"/>
      <c r="AE31" s="1141"/>
      <c r="AF31" s="1115">
        <v>27</v>
      </c>
      <c r="AG31" s="1116"/>
      <c r="AH31" s="1116"/>
      <c r="AI31" s="1116"/>
      <c r="AJ31" s="1117"/>
      <c r="AK31" s="1073">
        <v>153</v>
      </c>
      <c r="AL31" s="1064"/>
      <c r="AM31" s="1064"/>
      <c r="AN31" s="1064"/>
      <c r="AO31" s="1064"/>
      <c r="AP31" s="1064">
        <v>1129</v>
      </c>
      <c r="AQ31" s="1064"/>
      <c r="AR31" s="1064"/>
      <c r="AS31" s="1064"/>
      <c r="AT31" s="1064"/>
      <c r="AU31" s="1064">
        <v>1017</v>
      </c>
      <c r="AV31" s="1064"/>
      <c r="AW31" s="1064"/>
      <c r="AX31" s="1064"/>
      <c r="AY31" s="1064"/>
      <c r="AZ31" s="1138" t="s">
        <v>584</v>
      </c>
      <c r="BA31" s="1138"/>
      <c r="BB31" s="1138"/>
      <c r="BC31" s="1138"/>
      <c r="BD31" s="1138"/>
      <c r="BE31" s="1128" t="s">
        <v>409</v>
      </c>
      <c r="BF31" s="1128"/>
      <c r="BG31" s="1128"/>
      <c r="BH31" s="1128"/>
      <c r="BI31" s="1129"/>
      <c r="BJ31" s="252"/>
      <c r="BK31" s="252"/>
      <c r="BL31" s="252"/>
      <c r="BM31" s="252"/>
      <c r="BN31" s="252"/>
      <c r="BO31" s="265"/>
      <c r="BP31" s="265"/>
      <c r="BQ31" s="262">
        <v>25</v>
      </c>
      <c r="BR31" s="263"/>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6"/>
    </row>
    <row r="32" spans="1:131" s="247" customFormat="1" ht="26.25" customHeight="1" x14ac:dyDescent="0.15">
      <c r="A32" s="266">
        <v>5</v>
      </c>
      <c r="B32" s="1133" t="s">
        <v>410</v>
      </c>
      <c r="C32" s="1134"/>
      <c r="D32" s="1134"/>
      <c r="E32" s="1134"/>
      <c r="F32" s="1134"/>
      <c r="G32" s="1134"/>
      <c r="H32" s="1134"/>
      <c r="I32" s="1134"/>
      <c r="J32" s="1134"/>
      <c r="K32" s="1134"/>
      <c r="L32" s="1134"/>
      <c r="M32" s="1134"/>
      <c r="N32" s="1134"/>
      <c r="O32" s="1134"/>
      <c r="P32" s="1135"/>
      <c r="Q32" s="1139">
        <v>24</v>
      </c>
      <c r="R32" s="1140"/>
      <c r="S32" s="1140"/>
      <c r="T32" s="1140"/>
      <c r="U32" s="1140"/>
      <c r="V32" s="1140">
        <v>22</v>
      </c>
      <c r="W32" s="1140"/>
      <c r="X32" s="1140"/>
      <c r="Y32" s="1140"/>
      <c r="Z32" s="1140"/>
      <c r="AA32" s="1140">
        <v>2</v>
      </c>
      <c r="AB32" s="1140"/>
      <c r="AC32" s="1140"/>
      <c r="AD32" s="1140"/>
      <c r="AE32" s="1141"/>
      <c r="AF32" s="1115">
        <v>2</v>
      </c>
      <c r="AG32" s="1116"/>
      <c r="AH32" s="1116"/>
      <c r="AI32" s="1116"/>
      <c r="AJ32" s="1117"/>
      <c r="AK32" s="1073">
        <v>16</v>
      </c>
      <c r="AL32" s="1064"/>
      <c r="AM32" s="1064"/>
      <c r="AN32" s="1064"/>
      <c r="AO32" s="1064"/>
      <c r="AP32" s="1064">
        <v>49</v>
      </c>
      <c r="AQ32" s="1064"/>
      <c r="AR32" s="1064"/>
      <c r="AS32" s="1064"/>
      <c r="AT32" s="1064"/>
      <c r="AU32" s="1064">
        <v>49</v>
      </c>
      <c r="AV32" s="1064"/>
      <c r="AW32" s="1064"/>
      <c r="AX32" s="1064"/>
      <c r="AY32" s="1064"/>
      <c r="AZ32" s="1138" t="s">
        <v>584</v>
      </c>
      <c r="BA32" s="1138"/>
      <c r="BB32" s="1138"/>
      <c r="BC32" s="1138"/>
      <c r="BD32" s="1138"/>
      <c r="BE32" s="1128" t="s">
        <v>411</v>
      </c>
      <c r="BF32" s="1128"/>
      <c r="BG32" s="1128"/>
      <c r="BH32" s="1128"/>
      <c r="BI32" s="1129"/>
      <c r="BJ32" s="252"/>
      <c r="BK32" s="252"/>
      <c r="BL32" s="252"/>
      <c r="BM32" s="252"/>
      <c r="BN32" s="252"/>
      <c r="BO32" s="265"/>
      <c r="BP32" s="265"/>
      <c r="BQ32" s="262">
        <v>26</v>
      </c>
      <c r="BR32" s="263"/>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6"/>
    </row>
    <row r="33" spans="1:131" s="247" customFormat="1" ht="26.25" customHeight="1" x14ac:dyDescent="0.15">
      <c r="A33" s="266">
        <v>6</v>
      </c>
      <c r="B33" s="1133"/>
      <c r="C33" s="1134"/>
      <c r="D33" s="1134"/>
      <c r="E33" s="1134"/>
      <c r="F33" s="1134"/>
      <c r="G33" s="1134"/>
      <c r="H33" s="1134"/>
      <c r="I33" s="1134"/>
      <c r="J33" s="1134"/>
      <c r="K33" s="1134"/>
      <c r="L33" s="1134"/>
      <c r="M33" s="1134"/>
      <c r="N33" s="1134"/>
      <c r="O33" s="1134"/>
      <c r="P33" s="1135"/>
      <c r="Q33" s="1139"/>
      <c r="R33" s="1140"/>
      <c r="S33" s="1140"/>
      <c r="T33" s="1140"/>
      <c r="U33" s="1140"/>
      <c r="V33" s="1140"/>
      <c r="W33" s="1140"/>
      <c r="X33" s="1140"/>
      <c r="Y33" s="1140"/>
      <c r="Z33" s="1140"/>
      <c r="AA33" s="1140"/>
      <c r="AB33" s="1140"/>
      <c r="AC33" s="1140"/>
      <c r="AD33" s="1140"/>
      <c r="AE33" s="1141"/>
      <c r="AF33" s="1115"/>
      <c r="AG33" s="1116"/>
      <c r="AH33" s="1116"/>
      <c r="AI33" s="1116"/>
      <c r="AJ33" s="1117"/>
      <c r="AK33" s="1073"/>
      <c r="AL33" s="1064"/>
      <c r="AM33" s="1064"/>
      <c r="AN33" s="1064"/>
      <c r="AO33" s="1064"/>
      <c r="AP33" s="1064"/>
      <c r="AQ33" s="1064"/>
      <c r="AR33" s="1064"/>
      <c r="AS33" s="1064"/>
      <c r="AT33" s="1064"/>
      <c r="AU33" s="1064"/>
      <c r="AV33" s="1064"/>
      <c r="AW33" s="1064"/>
      <c r="AX33" s="1064"/>
      <c r="AY33" s="1064"/>
      <c r="AZ33" s="1138"/>
      <c r="BA33" s="1138"/>
      <c r="BB33" s="1138"/>
      <c r="BC33" s="1138"/>
      <c r="BD33" s="1138"/>
      <c r="BE33" s="1128"/>
      <c r="BF33" s="1128"/>
      <c r="BG33" s="1128"/>
      <c r="BH33" s="1128"/>
      <c r="BI33" s="1129"/>
      <c r="BJ33" s="252"/>
      <c r="BK33" s="252"/>
      <c r="BL33" s="252"/>
      <c r="BM33" s="252"/>
      <c r="BN33" s="252"/>
      <c r="BO33" s="265"/>
      <c r="BP33" s="265"/>
      <c r="BQ33" s="262">
        <v>27</v>
      </c>
      <c r="BR33" s="263"/>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6"/>
    </row>
    <row r="34" spans="1:131" s="247" customFormat="1" ht="26.25" customHeight="1" x14ac:dyDescent="0.15">
      <c r="A34" s="266">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3"/>
      <c r="AL34" s="1064"/>
      <c r="AM34" s="1064"/>
      <c r="AN34" s="1064"/>
      <c r="AO34" s="1064"/>
      <c r="AP34" s="1064"/>
      <c r="AQ34" s="1064"/>
      <c r="AR34" s="1064"/>
      <c r="AS34" s="1064"/>
      <c r="AT34" s="1064"/>
      <c r="AU34" s="1064"/>
      <c r="AV34" s="1064"/>
      <c r="AW34" s="1064"/>
      <c r="AX34" s="1064"/>
      <c r="AY34" s="1064"/>
      <c r="AZ34" s="1138"/>
      <c r="BA34" s="1138"/>
      <c r="BB34" s="1138"/>
      <c r="BC34" s="1138"/>
      <c r="BD34" s="1138"/>
      <c r="BE34" s="1128"/>
      <c r="BF34" s="1128"/>
      <c r="BG34" s="1128"/>
      <c r="BH34" s="1128"/>
      <c r="BI34" s="1129"/>
      <c r="BJ34" s="252"/>
      <c r="BK34" s="252"/>
      <c r="BL34" s="252"/>
      <c r="BM34" s="252"/>
      <c r="BN34" s="252"/>
      <c r="BO34" s="265"/>
      <c r="BP34" s="265"/>
      <c r="BQ34" s="262">
        <v>28</v>
      </c>
      <c r="BR34" s="263"/>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6"/>
    </row>
    <row r="35" spans="1:131" s="247" customFormat="1" ht="26.25" customHeight="1" x14ac:dyDescent="0.15">
      <c r="A35" s="266">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3"/>
      <c r="AL35" s="1064"/>
      <c r="AM35" s="1064"/>
      <c r="AN35" s="1064"/>
      <c r="AO35" s="1064"/>
      <c r="AP35" s="1064"/>
      <c r="AQ35" s="1064"/>
      <c r="AR35" s="1064"/>
      <c r="AS35" s="1064"/>
      <c r="AT35" s="1064"/>
      <c r="AU35" s="1064"/>
      <c r="AV35" s="1064"/>
      <c r="AW35" s="1064"/>
      <c r="AX35" s="1064"/>
      <c r="AY35" s="1064"/>
      <c r="AZ35" s="1138"/>
      <c r="BA35" s="1138"/>
      <c r="BB35" s="1138"/>
      <c r="BC35" s="1138"/>
      <c r="BD35" s="1138"/>
      <c r="BE35" s="1128"/>
      <c r="BF35" s="1128"/>
      <c r="BG35" s="1128"/>
      <c r="BH35" s="1128"/>
      <c r="BI35" s="1129"/>
      <c r="BJ35" s="252"/>
      <c r="BK35" s="252"/>
      <c r="BL35" s="252"/>
      <c r="BM35" s="252"/>
      <c r="BN35" s="252"/>
      <c r="BO35" s="265"/>
      <c r="BP35" s="265"/>
      <c r="BQ35" s="262">
        <v>29</v>
      </c>
      <c r="BR35" s="263"/>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6"/>
    </row>
    <row r="36" spans="1:131" s="247" customFormat="1" ht="26.25" customHeight="1" x14ac:dyDescent="0.15">
      <c r="A36" s="266">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8"/>
      <c r="BA36" s="1138"/>
      <c r="BB36" s="1138"/>
      <c r="BC36" s="1138"/>
      <c r="BD36" s="1138"/>
      <c r="BE36" s="1128"/>
      <c r="BF36" s="1128"/>
      <c r="BG36" s="1128"/>
      <c r="BH36" s="1128"/>
      <c r="BI36" s="1129"/>
      <c r="BJ36" s="252"/>
      <c r="BK36" s="252"/>
      <c r="BL36" s="252"/>
      <c r="BM36" s="252"/>
      <c r="BN36" s="252"/>
      <c r="BO36" s="265"/>
      <c r="BP36" s="265"/>
      <c r="BQ36" s="262">
        <v>30</v>
      </c>
      <c r="BR36" s="263"/>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6"/>
    </row>
    <row r="37" spans="1:131" s="247" customFormat="1" ht="26.25" customHeight="1" x14ac:dyDescent="0.15">
      <c r="A37" s="266">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8"/>
      <c r="BA37" s="1138"/>
      <c r="BB37" s="1138"/>
      <c r="BC37" s="1138"/>
      <c r="BD37" s="1138"/>
      <c r="BE37" s="1128"/>
      <c r="BF37" s="1128"/>
      <c r="BG37" s="1128"/>
      <c r="BH37" s="1128"/>
      <c r="BI37" s="1129"/>
      <c r="BJ37" s="252"/>
      <c r="BK37" s="252"/>
      <c r="BL37" s="252"/>
      <c r="BM37" s="252"/>
      <c r="BN37" s="252"/>
      <c r="BO37" s="265"/>
      <c r="BP37" s="265"/>
      <c r="BQ37" s="262">
        <v>31</v>
      </c>
      <c r="BR37" s="263"/>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6"/>
    </row>
    <row r="38" spans="1:131" s="247" customFormat="1" ht="26.25" customHeight="1" x14ac:dyDescent="0.15">
      <c r="A38" s="266">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8"/>
      <c r="BA38" s="1138"/>
      <c r="BB38" s="1138"/>
      <c r="BC38" s="1138"/>
      <c r="BD38" s="1138"/>
      <c r="BE38" s="1128"/>
      <c r="BF38" s="1128"/>
      <c r="BG38" s="1128"/>
      <c r="BH38" s="1128"/>
      <c r="BI38" s="1129"/>
      <c r="BJ38" s="252"/>
      <c r="BK38" s="252"/>
      <c r="BL38" s="252"/>
      <c r="BM38" s="252"/>
      <c r="BN38" s="252"/>
      <c r="BO38" s="265"/>
      <c r="BP38" s="265"/>
      <c r="BQ38" s="262">
        <v>32</v>
      </c>
      <c r="BR38" s="263"/>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6"/>
    </row>
    <row r="39" spans="1:131" s="247" customFormat="1" ht="26.25" customHeight="1" x14ac:dyDescent="0.15">
      <c r="A39" s="266">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8"/>
      <c r="BA39" s="1138"/>
      <c r="BB39" s="1138"/>
      <c r="BC39" s="1138"/>
      <c r="BD39" s="1138"/>
      <c r="BE39" s="1128"/>
      <c r="BF39" s="1128"/>
      <c r="BG39" s="1128"/>
      <c r="BH39" s="1128"/>
      <c r="BI39" s="1129"/>
      <c r="BJ39" s="252"/>
      <c r="BK39" s="252"/>
      <c r="BL39" s="252"/>
      <c r="BM39" s="252"/>
      <c r="BN39" s="252"/>
      <c r="BO39" s="265"/>
      <c r="BP39" s="265"/>
      <c r="BQ39" s="262">
        <v>33</v>
      </c>
      <c r="BR39" s="263"/>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6"/>
    </row>
    <row r="40" spans="1:131" s="247" customFormat="1" ht="26.25" customHeight="1" x14ac:dyDescent="0.15">
      <c r="A40" s="261">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8"/>
      <c r="BA40" s="1138"/>
      <c r="BB40" s="1138"/>
      <c r="BC40" s="1138"/>
      <c r="BD40" s="1138"/>
      <c r="BE40" s="1128"/>
      <c r="BF40" s="1128"/>
      <c r="BG40" s="1128"/>
      <c r="BH40" s="1128"/>
      <c r="BI40" s="1129"/>
      <c r="BJ40" s="252"/>
      <c r="BK40" s="252"/>
      <c r="BL40" s="252"/>
      <c r="BM40" s="252"/>
      <c r="BN40" s="252"/>
      <c r="BO40" s="265"/>
      <c r="BP40" s="265"/>
      <c r="BQ40" s="262">
        <v>34</v>
      </c>
      <c r="BR40" s="263"/>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6"/>
    </row>
    <row r="41" spans="1:131" s="247" customFormat="1" ht="26.25" customHeight="1" x14ac:dyDescent="0.15">
      <c r="A41" s="261">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8"/>
      <c r="BA41" s="1138"/>
      <c r="BB41" s="1138"/>
      <c r="BC41" s="1138"/>
      <c r="BD41" s="1138"/>
      <c r="BE41" s="1128"/>
      <c r="BF41" s="1128"/>
      <c r="BG41" s="1128"/>
      <c r="BH41" s="1128"/>
      <c r="BI41" s="1129"/>
      <c r="BJ41" s="252"/>
      <c r="BK41" s="252"/>
      <c r="BL41" s="252"/>
      <c r="BM41" s="252"/>
      <c r="BN41" s="252"/>
      <c r="BO41" s="265"/>
      <c r="BP41" s="265"/>
      <c r="BQ41" s="262">
        <v>35</v>
      </c>
      <c r="BR41" s="263"/>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6"/>
    </row>
    <row r="42" spans="1:131" s="247" customFormat="1" ht="26.25" customHeight="1" x14ac:dyDescent="0.15">
      <c r="A42" s="261">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8"/>
      <c r="BA42" s="1138"/>
      <c r="BB42" s="1138"/>
      <c r="BC42" s="1138"/>
      <c r="BD42" s="1138"/>
      <c r="BE42" s="1128"/>
      <c r="BF42" s="1128"/>
      <c r="BG42" s="1128"/>
      <c r="BH42" s="1128"/>
      <c r="BI42" s="1129"/>
      <c r="BJ42" s="252"/>
      <c r="BK42" s="252"/>
      <c r="BL42" s="252"/>
      <c r="BM42" s="252"/>
      <c r="BN42" s="252"/>
      <c r="BO42" s="265"/>
      <c r="BP42" s="265"/>
      <c r="BQ42" s="262">
        <v>36</v>
      </c>
      <c r="BR42" s="263"/>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6"/>
    </row>
    <row r="43" spans="1:131" s="247" customFormat="1" ht="26.25" customHeight="1" x14ac:dyDescent="0.15">
      <c r="A43" s="261">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8"/>
      <c r="BA43" s="1138"/>
      <c r="BB43" s="1138"/>
      <c r="BC43" s="1138"/>
      <c r="BD43" s="1138"/>
      <c r="BE43" s="1128"/>
      <c r="BF43" s="1128"/>
      <c r="BG43" s="1128"/>
      <c r="BH43" s="1128"/>
      <c r="BI43" s="1129"/>
      <c r="BJ43" s="252"/>
      <c r="BK43" s="252"/>
      <c r="BL43" s="252"/>
      <c r="BM43" s="252"/>
      <c r="BN43" s="252"/>
      <c r="BO43" s="265"/>
      <c r="BP43" s="265"/>
      <c r="BQ43" s="262">
        <v>37</v>
      </c>
      <c r="BR43" s="263"/>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6"/>
    </row>
    <row r="44" spans="1:131" s="247" customFormat="1" ht="26.25" customHeight="1" x14ac:dyDescent="0.15">
      <c r="A44" s="261">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8"/>
      <c r="BA44" s="1138"/>
      <c r="BB44" s="1138"/>
      <c r="BC44" s="1138"/>
      <c r="BD44" s="1138"/>
      <c r="BE44" s="1128"/>
      <c r="BF44" s="1128"/>
      <c r="BG44" s="1128"/>
      <c r="BH44" s="1128"/>
      <c r="BI44" s="1129"/>
      <c r="BJ44" s="252"/>
      <c r="BK44" s="252"/>
      <c r="BL44" s="252"/>
      <c r="BM44" s="252"/>
      <c r="BN44" s="252"/>
      <c r="BO44" s="265"/>
      <c r="BP44" s="265"/>
      <c r="BQ44" s="262">
        <v>38</v>
      </c>
      <c r="BR44" s="263"/>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6"/>
    </row>
    <row r="45" spans="1:131" s="247" customFormat="1" ht="26.25" customHeight="1" x14ac:dyDescent="0.15">
      <c r="A45" s="261">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8"/>
      <c r="BA45" s="1138"/>
      <c r="BB45" s="1138"/>
      <c r="BC45" s="1138"/>
      <c r="BD45" s="1138"/>
      <c r="BE45" s="1128"/>
      <c r="BF45" s="1128"/>
      <c r="BG45" s="1128"/>
      <c r="BH45" s="1128"/>
      <c r="BI45" s="1129"/>
      <c r="BJ45" s="252"/>
      <c r="BK45" s="252"/>
      <c r="BL45" s="252"/>
      <c r="BM45" s="252"/>
      <c r="BN45" s="252"/>
      <c r="BO45" s="265"/>
      <c r="BP45" s="265"/>
      <c r="BQ45" s="262">
        <v>39</v>
      </c>
      <c r="BR45" s="263"/>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6"/>
    </row>
    <row r="46" spans="1:131" s="247" customFormat="1" ht="26.25" customHeight="1" x14ac:dyDescent="0.15">
      <c r="A46" s="261">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8"/>
      <c r="BA46" s="1138"/>
      <c r="BB46" s="1138"/>
      <c r="BC46" s="1138"/>
      <c r="BD46" s="1138"/>
      <c r="BE46" s="1128"/>
      <c r="BF46" s="1128"/>
      <c r="BG46" s="1128"/>
      <c r="BH46" s="1128"/>
      <c r="BI46" s="1129"/>
      <c r="BJ46" s="252"/>
      <c r="BK46" s="252"/>
      <c r="BL46" s="252"/>
      <c r="BM46" s="252"/>
      <c r="BN46" s="252"/>
      <c r="BO46" s="265"/>
      <c r="BP46" s="265"/>
      <c r="BQ46" s="262">
        <v>40</v>
      </c>
      <c r="BR46" s="263"/>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6"/>
    </row>
    <row r="47" spans="1:131" s="247" customFormat="1" ht="26.25" customHeight="1" x14ac:dyDescent="0.15">
      <c r="A47" s="261">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8"/>
      <c r="BA47" s="1138"/>
      <c r="BB47" s="1138"/>
      <c r="BC47" s="1138"/>
      <c r="BD47" s="1138"/>
      <c r="BE47" s="1128"/>
      <c r="BF47" s="1128"/>
      <c r="BG47" s="1128"/>
      <c r="BH47" s="1128"/>
      <c r="BI47" s="1129"/>
      <c r="BJ47" s="252"/>
      <c r="BK47" s="252"/>
      <c r="BL47" s="252"/>
      <c r="BM47" s="252"/>
      <c r="BN47" s="252"/>
      <c r="BO47" s="265"/>
      <c r="BP47" s="265"/>
      <c r="BQ47" s="262">
        <v>41</v>
      </c>
      <c r="BR47" s="263"/>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6"/>
    </row>
    <row r="48" spans="1:131" s="247" customFormat="1" ht="26.25" customHeight="1" x14ac:dyDescent="0.15">
      <c r="A48" s="261">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8"/>
      <c r="BA48" s="1138"/>
      <c r="BB48" s="1138"/>
      <c r="BC48" s="1138"/>
      <c r="BD48" s="1138"/>
      <c r="BE48" s="1128"/>
      <c r="BF48" s="1128"/>
      <c r="BG48" s="1128"/>
      <c r="BH48" s="1128"/>
      <c r="BI48" s="1129"/>
      <c r="BJ48" s="252"/>
      <c r="BK48" s="252"/>
      <c r="BL48" s="252"/>
      <c r="BM48" s="252"/>
      <c r="BN48" s="252"/>
      <c r="BO48" s="265"/>
      <c r="BP48" s="265"/>
      <c r="BQ48" s="262">
        <v>42</v>
      </c>
      <c r="BR48" s="263"/>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6"/>
    </row>
    <row r="49" spans="1:131" s="247" customFormat="1" ht="26.25" customHeight="1" x14ac:dyDescent="0.15">
      <c r="A49" s="261">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8"/>
      <c r="BA49" s="1138"/>
      <c r="BB49" s="1138"/>
      <c r="BC49" s="1138"/>
      <c r="BD49" s="1138"/>
      <c r="BE49" s="1128"/>
      <c r="BF49" s="1128"/>
      <c r="BG49" s="1128"/>
      <c r="BH49" s="1128"/>
      <c r="BI49" s="1129"/>
      <c r="BJ49" s="252"/>
      <c r="BK49" s="252"/>
      <c r="BL49" s="252"/>
      <c r="BM49" s="252"/>
      <c r="BN49" s="252"/>
      <c r="BO49" s="265"/>
      <c r="BP49" s="265"/>
      <c r="BQ49" s="262">
        <v>43</v>
      </c>
      <c r="BR49" s="263"/>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6"/>
    </row>
    <row r="50" spans="1:131" s="247" customFormat="1" ht="26.25" customHeight="1" x14ac:dyDescent="0.15">
      <c r="A50" s="261">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2"/>
      <c r="BK50" s="252"/>
      <c r="BL50" s="252"/>
      <c r="BM50" s="252"/>
      <c r="BN50" s="252"/>
      <c r="BO50" s="265"/>
      <c r="BP50" s="265"/>
      <c r="BQ50" s="262">
        <v>44</v>
      </c>
      <c r="BR50" s="263"/>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6"/>
    </row>
    <row r="51" spans="1:131" s="247" customFormat="1" ht="26.25" customHeight="1" x14ac:dyDescent="0.15">
      <c r="A51" s="261">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2"/>
      <c r="BK51" s="252"/>
      <c r="BL51" s="252"/>
      <c r="BM51" s="252"/>
      <c r="BN51" s="252"/>
      <c r="BO51" s="265"/>
      <c r="BP51" s="265"/>
      <c r="BQ51" s="262">
        <v>45</v>
      </c>
      <c r="BR51" s="263"/>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6"/>
    </row>
    <row r="52" spans="1:131" s="247" customFormat="1" ht="26.25" customHeight="1" x14ac:dyDescent="0.15">
      <c r="A52" s="261">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2"/>
      <c r="BK52" s="252"/>
      <c r="BL52" s="252"/>
      <c r="BM52" s="252"/>
      <c r="BN52" s="252"/>
      <c r="BO52" s="265"/>
      <c r="BP52" s="265"/>
      <c r="BQ52" s="262">
        <v>46</v>
      </c>
      <c r="BR52" s="263"/>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6"/>
    </row>
    <row r="53" spans="1:131" s="247" customFormat="1" ht="26.25" customHeight="1" x14ac:dyDescent="0.15">
      <c r="A53" s="261">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2"/>
      <c r="BK53" s="252"/>
      <c r="BL53" s="252"/>
      <c r="BM53" s="252"/>
      <c r="BN53" s="252"/>
      <c r="BO53" s="265"/>
      <c r="BP53" s="265"/>
      <c r="BQ53" s="262">
        <v>47</v>
      </c>
      <c r="BR53" s="263"/>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6"/>
    </row>
    <row r="54" spans="1:131" s="247" customFormat="1" ht="26.25" customHeight="1" x14ac:dyDescent="0.15">
      <c r="A54" s="261">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2"/>
      <c r="BK54" s="252"/>
      <c r="BL54" s="252"/>
      <c r="BM54" s="252"/>
      <c r="BN54" s="252"/>
      <c r="BO54" s="265"/>
      <c r="BP54" s="265"/>
      <c r="BQ54" s="262">
        <v>48</v>
      </c>
      <c r="BR54" s="263"/>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6"/>
    </row>
    <row r="55" spans="1:131" s="247" customFormat="1" ht="26.25" customHeight="1" x14ac:dyDescent="0.15">
      <c r="A55" s="261">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2"/>
      <c r="BK55" s="252"/>
      <c r="BL55" s="252"/>
      <c r="BM55" s="252"/>
      <c r="BN55" s="252"/>
      <c r="BO55" s="265"/>
      <c r="BP55" s="265"/>
      <c r="BQ55" s="262">
        <v>49</v>
      </c>
      <c r="BR55" s="263"/>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6"/>
    </row>
    <row r="56" spans="1:131" s="247" customFormat="1" ht="26.25" customHeight="1" x14ac:dyDescent="0.15">
      <c r="A56" s="261">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2"/>
      <c r="BK56" s="252"/>
      <c r="BL56" s="252"/>
      <c r="BM56" s="252"/>
      <c r="BN56" s="252"/>
      <c r="BO56" s="265"/>
      <c r="BP56" s="265"/>
      <c r="BQ56" s="262">
        <v>50</v>
      </c>
      <c r="BR56" s="263"/>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6"/>
    </row>
    <row r="57" spans="1:131" s="247" customFormat="1" ht="26.25" customHeight="1" x14ac:dyDescent="0.15">
      <c r="A57" s="261">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2"/>
      <c r="BK57" s="252"/>
      <c r="BL57" s="252"/>
      <c r="BM57" s="252"/>
      <c r="BN57" s="252"/>
      <c r="BO57" s="265"/>
      <c r="BP57" s="265"/>
      <c r="BQ57" s="262">
        <v>51</v>
      </c>
      <c r="BR57" s="263"/>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6"/>
    </row>
    <row r="58" spans="1:131" s="247" customFormat="1" ht="26.25" customHeight="1" x14ac:dyDescent="0.15">
      <c r="A58" s="261">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2"/>
      <c r="BK58" s="252"/>
      <c r="BL58" s="252"/>
      <c r="BM58" s="252"/>
      <c r="BN58" s="252"/>
      <c r="BO58" s="265"/>
      <c r="BP58" s="265"/>
      <c r="BQ58" s="262">
        <v>52</v>
      </c>
      <c r="BR58" s="263"/>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6"/>
    </row>
    <row r="59" spans="1:131" s="247" customFormat="1" ht="26.25" customHeight="1" x14ac:dyDescent="0.15">
      <c r="A59" s="261">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2"/>
      <c r="BK59" s="252"/>
      <c r="BL59" s="252"/>
      <c r="BM59" s="252"/>
      <c r="BN59" s="252"/>
      <c r="BO59" s="265"/>
      <c r="BP59" s="265"/>
      <c r="BQ59" s="262">
        <v>53</v>
      </c>
      <c r="BR59" s="263"/>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6"/>
    </row>
    <row r="60" spans="1:131" s="247" customFormat="1" ht="26.25" customHeight="1" x14ac:dyDescent="0.15">
      <c r="A60" s="261">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2"/>
      <c r="BK60" s="252"/>
      <c r="BL60" s="252"/>
      <c r="BM60" s="252"/>
      <c r="BN60" s="252"/>
      <c r="BO60" s="265"/>
      <c r="BP60" s="265"/>
      <c r="BQ60" s="262">
        <v>54</v>
      </c>
      <c r="BR60" s="263"/>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6"/>
    </row>
    <row r="61" spans="1:131" s="247" customFormat="1" ht="26.25" customHeight="1" thickBot="1" x14ac:dyDescent="0.2">
      <c r="A61" s="261">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2"/>
      <c r="BK61" s="252"/>
      <c r="BL61" s="252"/>
      <c r="BM61" s="252"/>
      <c r="BN61" s="252"/>
      <c r="BO61" s="265"/>
      <c r="BP61" s="265"/>
      <c r="BQ61" s="262">
        <v>55</v>
      </c>
      <c r="BR61" s="263"/>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6"/>
    </row>
    <row r="62" spans="1:131" s="247" customFormat="1" ht="26.25" customHeight="1" x14ac:dyDescent="0.15">
      <c r="A62" s="261">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412</v>
      </c>
      <c r="BK62" s="1131"/>
      <c r="BL62" s="1131"/>
      <c r="BM62" s="1131"/>
      <c r="BN62" s="1132"/>
      <c r="BO62" s="265"/>
      <c r="BP62" s="265"/>
      <c r="BQ62" s="262">
        <v>56</v>
      </c>
      <c r="BR62" s="263"/>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6"/>
    </row>
    <row r="63" spans="1:131" s="247" customFormat="1" ht="26.25" customHeight="1" thickBot="1" x14ac:dyDescent="0.2">
      <c r="A63" s="264" t="s">
        <v>392</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4"/>
      <c r="AF63" s="1125">
        <v>1266</v>
      </c>
      <c r="AG63" s="1052"/>
      <c r="AH63" s="1052"/>
      <c r="AI63" s="1052"/>
      <c r="AJ63" s="1126"/>
      <c r="AK63" s="1127"/>
      <c r="AL63" s="1056"/>
      <c r="AM63" s="1056"/>
      <c r="AN63" s="1056"/>
      <c r="AO63" s="1056"/>
      <c r="AP63" s="1052">
        <f>SUM(AP28:AT32)</f>
        <v>1600</v>
      </c>
      <c r="AQ63" s="1052"/>
      <c r="AR63" s="1052"/>
      <c r="AS63" s="1052"/>
      <c r="AT63" s="1052"/>
      <c r="AU63" s="1052">
        <f>SUM(AU28:AY32)</f>
        <v>1079</v>
      </c>
      <c r="AV63" s="1052"/>
      <c r="AW63" s="1052"/>
      <c r="AX63" s="1052"/>
      <c r="AY63" s="1052"/>
      <c r="AZ63" s="1121"/>
      <c r="BA63" s="1121"/>
      <c r="BB63" s="1121"/>
      <c r="BC63" s="1121"/>
      <c r="BD63" s="1121"/>
      <c r="BE63" s="1053"/>
      <c r="BF63" s="1053"/>
      <c r="BG63" s="1053"/>
      <c r="BH63" s="1053"/>
      <c r="BI63" s="1054"/>
      <c r="BJ63" s="1122" t="s">
        <v>128</v>
      </c>
      <c r="BK63" s="1044"/>
      <c r="BL63" s="1044"/>
      <c r="BM63" s="1044"/>
      <c r="BN63" s="1123"/>
      <c r="BO63" s="265"/>
      <c r="BP63" s="265"/>
      <c r="BQ63" s="262">
        <v>57</v>
      </c>
      <c r="BR63" s="263"/>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6"/>
    </row>
    <row r="66" spans="1:131" s="247" customFormat="1" ht="26.25" customHeight="1" x14ac:dyDescent="0.15">
      <c r="A66" s="1091" t="s">
        <v>415</v>
      </c>
      <c r="B66" s="1092"/>
      <c r="C66" s="1092"/>
      <c r="D66" s="1092"/>
      <c r="E66" s="1092"/>
      <c r="F66" s="1092"/>
      <c r="G66" s="1092"/>
      <c r="H66" s="1092"/>
      <c r="I66" s="1092"/>
      <c r="J66" s="1092"/>
      <c r="K66" s="1092"/>
      <c r="L66" s="1092"/>
      <c r="M66" s="1092"/>
      <c r="N66" s="1092"/>
      <c r="O66" s="1092"/>
      <c r="P66" s="1093"/>
      <c r="Q66" s="1097" t="s">
        <v>416</v>
      </c>
      <c r="R66" s="1098"/>
      <c r="S66" s="1098"/>
      <c r="T66" s="1098"/>
      <c r="U66" s="1099"/>
      <c r="V66" s="1097" t="s">
        <v>417</v>
      </c>
      <c r="W66" s="1098"/>
      <c r="X66" s="1098"/>
      <c r="Y66" s="1098"/>
      <c r="Z66" s="1099"/>
      <c r="AA66" s="1097" t="s">
        <v>418</v>
      </c>
      <c r="AB66" s="1098"/>
      <c r="AC66" s="1098"/>
      <c r="AD66" s="1098"/>
      <c r="AE66" s="1099"/>
      <c r="AF66" s="1103" t="s">
        <v>399</v>
      </c>
      <c r="AG66" s="1104"/>
      <c r="AH66" s="1104"/>
      <c r="AI66" s="1104"/>
      <c r="AJ66" s="1105"/>
      <c r="AK66" s="1097" t="s">
        <v>419</v>
      </c>
      <c r="AL66" s="1092"/>
      <c r="AM66" s="1092"/>
      <c r="AN66" s="1092"/>
      <c r="AO66" s="1093"/>
      <c r="AP66" s="1097" t="s">
        <v>420</v>
      </c>
      <c r="AQ66" s="1098"/>
      <c r="AR66" s="1098"/>
      <c r="AS66" s="1098"/>
      <c r="AT66" s="1099"/>
      <c r="AU66" s="1097" t="s">
        <v>421</v>
      </c>
      <c r="AV66" s="1098"/>
      <c r="AW66" s="1098"/>
      <c r="AX66" s="1098"/>
      <c r="AY66" s="1099"/>
      <c r="AZ66" s="1097" t="s">
        <v>380</v>
      </c>
      <c r="BA66" s="1098"/>
      <c r="BB66" s="1098"/>
      <c r="BC66" s="1098"/>
      <c r="BD66" s="1113"/>
      <c r="BE66" s="265"/>
      <c r="BF66" s="265"/>
      <c r="BG66" s="265"/>
      <c r="BH66" s="265"/>
      <c r="BI66" s="265"/>
      <c r="BJ66" s="265"/>
      <c r="BK66" s="265"/>
      <c r="BL66" s="265"/>
      <c r="BM66" s="265"/>
      <c r="BN66" s="265"/>
      <c r="BO66" s="265"/>
      <c r="BP66" s="265"/>
      <c r="BQ66" s="262">
        <v>60</v>
      </c>
      <c r="BR66" s="267"/>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6"/>
    </row>
    <row r="67" spans="1:131" s="247"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5"/>
      <c r="BF67" s="265"/>
      <c r="BG67" s="265"/>
      <c r="BH67" s="265"/>
      <c r="BI67" s="265"/>
      <c r="BJ67" s="265"/>
      <c r="BK67" s="265"/>
      <c r="BL67" s="265"/>
      <c r="BM67" s="265"/>
      <c r="BN67" s="265"/>
      <c r="BO67" s="265"/>
      <c r="BP67" s="265"/>
      <c r="BQ67" s="262">
        <v>61</v>
      </c>
      <c r="BR67" s="267"/>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6"/>
    </row>
    <row r="68" spans="1:131" s="247" customFormat="1" ht="26.25" customHeight="1" thickTop="1" x14ac:dyDescent="0.15">
      <c r="A68" s="258">
        <v>1</v>
      </c>
      <c r="B68" s="1078" t="s">
        <v>586</v>
      </c>
      <c r="C68" s="1079"/>
      <c r="D68" s="1079"/>
      <c r="E68" s="1079"/>
      <c r="F68" s="1079"/>
      <c r="G68" s="1079"/>
      <c r="H68" s="1079"/>
      <c r="I68" s="1079"/>
      <c r="J68" s="1079"/>
      <c r="K68" s="1079"/>
      <c r="L68" s="1079"/>
      <c r="M68" s="1079"/>
      <c r="N68" s="1079"/>
      <c r="O68" s="1079"/>
      <c r="P68" s="1080"/>
      <c r="Q68" s="1081">
        <v>900</v>
      </c>
      <c r="R68" s="1075"/>
      <c r="S68" s="1075"/>
      <c r="T68" s="1075"/>
      <c r="U68" s="1075"/>
      <c r="V68" s="1075">
        <v>843</v>
      </c>
      <c r="W68" s="1075"/>
      <c r="X68" s="1075"/>
      <c r="Y68" s="1075"/>
      <c r="Z68" s="1075"/>
      <c r="AA68" s="1075">
        <v>57</v>
      </c>
      <c r="AB68" s="1075"/>
      <c r="AC68" s="1075"/>
      <c r="AD68" s="1075"/>
      <c r="AE68" s="1075"/>
      <c r="AF68" s="1075">
        <v>57</v>
      </c>
      <c r="AG68" s="1075"/>
      <c r="AH68" s="1075"/>
      <c r="AI68" s="1075"/>
      <c r="AJ68" s="1075"/>
      <c r="AK68" s="1082">
        <v>42</v>
      </c>
      <c r="AL68" s="1083"/>
      <c r="AM68" s="1083"/>
      <c r="AN68" s="1083"/>
      <c r="AO68" s="1084"/>
      <c r="AP68" s="1075">
        <v>264</v>
      </c>
      <c r="AQ68" s="1075"/>
      <c r="AR68" s="1075"/>
      <c r="AS68" s="1075"/>
      <c r="AT68" s="1075"/>
      <c r="AU68" s="1075">
        <f>ROUND((17383+121594)/1000,0)</f>
        <v>139</v>
      </c>
      <c r="AV68" s="1075"/>
      <c r="AW68" s="1075"/>
      <c r="AX68" s="1075"/>
      <c r="AY68" s="1075"/>
      <c r="AZ68" s="1076" t="s">
        <v>604</v>
      </c>
      <c r="BA68" s="1076"/>
      <c r="BB68" s="1076"/>
      <c r="BC68" s="1076"/>
      <c r="BD68" s="1077"/>
      <c r="BE68" s="265"/>
      <c r="BF68" s="265"/>
      <c r="BG68" s="265"/>
      <c r="BH68" s="265"/>
      <c r="BI68" s="265"/>
      <c r="BJ68" s="265"/>
      <c r="BK68" s="265"/>
      <c r="BL68" s="265"/>
      <c r="BM68" s="265"/>
      <c r="BN68" s="265"/>
      <c r="BO68" s="265"/>
      <c r="BP68" s="265"/>
      <c r="BQ68" s="262">
        <v>62</v>
      </c>
      <c r="BR68" s="267"/>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6"/>
    </row>
    <row r="69" spans="1:131" s="247" customFormat="1" ht="26.25" customHeight="1" x14ac:dyDescent="0.15">
      <c r="A69" s="261">
        <v>2</v>
      </c>
      <c r="B69" s="1067" t="s">
        <v>587</v>
      </c>
      <c r="C69" s="1068"/>
      <c r="D69" s="1068"/>
      <c r="E69" s="1068"/>
      <c r="F69" s="1068"/>
      <c r="G69" s="1068"/>
      <c r="H69" s="1068"/>
      <c r="I69" s="1068"/>
      <c r="J69" s="1068"/>
      <c r="K69" s="1068"/>
      <c r="L69" s="1068"/>
      <c r="M69" s="1068"/>
      <c r="N69" s="1068"/>
      <c r="O69" s="1068"/>
      <c r="P69" s="1069"/>
      <c r="Q69" s="1070">
        <v>7937</v>
      </c>
      <c r="R69" s="1064"/>
      <c r="S69" s="1064"/>
      <c r="T69" s="1064"/>
      <c r="U69" s="1064"/>
      <c r="V69" s="1064">
        <v>7532</v>
      </c>
      <c r="W69" s="1064"/>
      <c r="X69" s="1064"/>
      <c r="Y69" s="1064"/>
      <c r="Z69" s="1064"/>
      <c r="AA69" s="1064">
        <v>405</v>
      </c>
      <c r="AB69" s="1064"/>
      <c r="AC69" s="1064"/>
      <c r="AD69" s="1064"/>
      <c r="AE69" s="1064"/>
      <c r="AF69" s="1064">
        <v>405</v>
      </c>
      <c r="AG69" s="1064"/>
      <c r="AH69" s="1064"/>
      <c r="AI69" s="1064"/>
      <c r="AJ69" s="1064"/>
      <c r="AK69" s="1064" t="s">
        <v>584</v>
      </c>
      <c r="AL69" s="1064"/>
      <c r="AM69" s="1064"/>
      <c r="AN69" s="1064"/>
      <c r="AO69" s="1064"/>
      <c r="AP69" s="1064" t="s">
        <v>584</v>
      </c>
      <c r="AQ69" s="1064"/>
      <c r="AR69" s="1064"/>
      <c r="AS69" s="1064"/>
      <c r="AT69" s="1064"/>
      <c r="AU69" s="1064" t="s">
        <v>584</v>
      </c>
      <c r="AV69" s="1064"/>
      <c r="AW69" s="1064"/>
      <c r="AX69" s="1064"/>
      <c r="AY69" s="1064"/>
      <c r="AZ69" s="1065"/>
      <c r="BA69" s="1065"/>
      <c r="BB69" s="1065"/>
      <c r="BC69" s="1065"/>
      <c r="BD69" s="1066"/>
      <c r="BE69" s="265"/>
      <c r="BF69" s="265"/>
      <c r="BG69" s="265"/>
      <c r="BH69" s="265"/>
      <c r="BI69" s="265"/>
      <c r="BJ69" s="265"/>
      <c r="BK69" s="265"/>
      <c r="BL69" s="265"/>
      <c r="BM69" s="265"/>
      <c r="BN69" s="265"/>
      <c r="BO69" s="265"/>
      <c r="BP69" s="265"/>
      <c r="BQ69" s="262">
        <v>63</v>
      </c>
      <c r="BR69" s="267"/>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6"/>
    </row>
    <row r="70" spans="1:131" s="247" customFormat="1" ht="26.25" customHeight="1" x14ac:dyDescent="0.15">
      <c r="A70" s="261">
        <v>3</v>
      </c>
      <c r="B70" s="1067" t="s">
        <v>605</v>
      </c>
      <c r="C70" s="1068"/>
      <c r="D70" s="1068"/>
      <c r="E70" s="1068"/>
      <c r="F70" s="1068"/>
      <c r="G70" s="1068"/>
      <c r="H70" s="1068"/>
      <c r="I70" s="1068"/>
      <c r="J70" s="1068"/>
      <c r="K70" s="1068"/>
      <c r="L70" s="1068"/>
      <c r="M70" s="1068"/>
      <c r="N70" s="1068"/>
      <c r="O70" s="1068"/>
      <c r="P70" s="1069"/>
      <c r="Q70" s="1070">
        <v>942</v>
      </c>
      <c r="R70" s="1064"/>
      <c r="S70" s="1064"/>
      <c r="T70" s="1064"/>
      <c r="U70" s="1064"/>
      <c r="V70" s="1064">
        <v>866</v>
      </c>
      <c r="W70" s="1064"/>
      <c r="X70" s="1064"/>
      <c r="Y70" s="1064"/>
      <c r="Z70" s="1064"/>
      <c r="AA70" s="1064">
        <v>76</v>
      </c>
      <c r="AB70" s="1064"/>
      <c r="AC70" s="1064"/>
      <c r="AD70" s="1064"/>
      <c r="AE70" s="1064"/>
      <c r="AF70" s="1064">
        <v>76</v>
      </c>
      <c r="AG70" s="1064"/>
      <c r="AH70" s="1064"/>
      <c r="AI70" s="1064"/>
      <c r="AJ70" s="1064"/>
      <c r="AK70" s="1064">
        <v>80</v>
      </c>
      <c r="AL70" s="1064"/>
      <c r="AM70" s="1064"/>
      <c r="AN70" s="1064"/>
      <c r="AO70" s="1064"/>
      <c r="AP70" s="1064">
        <v>20</v>
      </c>
      <c r="AQ70" s="1064"/>
      <c r="AR70" s="1064"/>
      <c r="AS70" s="1064"/>
      <c r="AT70" s="1064"/>
      <c r="AU70" s="1064" t="s">
        <v>584</v>
      </c>
      <c r="AV70" s="1064"/>
      <c r="AW70" s="1064"/>
      <c r="AX70" s="1064"/>
      <c r="AY70" s="1064"/>
      <c r="AZ70" s="1065" t="s">
        <v>606</v>
      </c>
      <c r="BA70" s="1065"/>
      <c r="BB70" s="1065"/>
      <c r="BC70" s="1065"/>
      <c r="BD70" s="1066"/>
      <c r="BE70" s="265"/>
      <c r="BF70" s="265"/>
      <c r="BG70" s="265"/>
      <c r="BH70" s="265"/>
      <c r="BI70" s="265"/>
      <c r="BJ70" s="265"/>
      <c r="BK70" s="265"/>
      <c r="BL70" s="265"/>
      <c r="BM70" s="265"/>
      <c r="BN70" s="265"/>
      <c r="BO70" s="265"/>
      <c r="BP70" s="265"/>
      <c r="BQ70" s="262">
        <v>64</v>
      </c>
      <c r="BR70" s="267"/>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6"/>
    </row>
    <row r="71" spans="1:131" s="247" customFormat="1" ht="26.25" customHeight="1" x14ac:dyDescent="0.15">
      <c r="A71" s="261">
        <v>4</v>
      </c>
      <c r="B71" s="1067" t="s">
        <v>588</v>
      </c>
      <c r="C71" s="1068"/>
      <c r="D71" s="1068"/>
      <c r="E71" s="1068"/>
      <c r="F71" s="1068"/>
      <c r="G71" s="1068"/>
      <c r="H71" s="1068"/>
      <c r="I71" s="1068"/>
      <c r="J71" s="1068"/>
      <c r="K71" s="1068"/>
      <c r="L71" s="1068"/>
      <c r="M71" s="1068"/>
      <c r="N71" s="1068"/>
      <c r="O71" s="1068"/>
      <c r="P71" s="1069"/>
      <c r="Q71" s="1070">
        <v>264</v>
      </c>
      <c r="R71" s="1064"/>
      <c r="S71" s="1064"/>
      <c r="T71" s="1064"/>
      <c r="U71" s="1064"/>
      <c r="V71" s="1064">
        <v>227</v>
      </c>
      <c r="W71" s="1064"/>
      <c r="X71" s="1064"/>
      <c r="Y71" s="1064"/>
      <c r="Z71" s="1064"/>
      <c r="AA71" s="1064">
        <v>36</v>
      </c>
      <c r="AB71" s="1064"/>
      <c r="AC71" s="1064"/>
      <c r="AD71" s="1064"/>
      <c r="AE71" s="1064"/>
      <c r="AF71" s="1064">
        <v>36</v>
      </c>
      <c r="AG71" s="1064"/>
      <c r="AH71" s="1064"/>
      <c r="AI71" s="1064"/>
      <c r="AJ71" s="1064"/>
      <c r="AK71" s="1064" t="s">
        <v>584</v>
      </c>
      <c r="AL71" s="1064"/>
      <c r="AM71" s="1064"/>
      <c r="AN71" s="1064"/>
      <c r="AO71" s="1064"/>
      <c r="AP71" s="1064" t="s">
        <v>584</v>
      </c>
      <c r="AQ71" s="1064"/>
      <c r="AR71" s="1064"/>
      <c r="AS71" s="1064"/>
      <c r="AT71" s="1064"/>
      <c r="AU71" s="1064" t="s">
        <v>584</v>
      </c>
      <c r="AV71" s="1064"/>
      <c r="AW71" s="1064"/>
      <c r="AX71" s="1064"/>
      <c r="AY71" s="1064"/>
      <c r="AZ71" s="1065"/>
      <c r="BA71" s="1065"/>
      <c r="BB71" s="1065"/>
      <c r="BC71" s="1065"/>
      <c r="BD71" s="1066"/>
      <c r="BE71" s="265"/>
      <c r="BF71" s="265"/>
      <c r="BG71" s="265"/>
      <c r="BH71" s="265"/>
      <c r="BI71" s="265"/>
      <c r="BJ71" s="265"/>
      <c r="BK71" s="265"/>
      <c r="BL71" s="265"/>
      <c r="BM71" s="265"/>
      <c r="BN71" s="265"/>
      <c r="BO71" s="265"/>
      <c r="BP71" s="265"/>
      <c r="BQ71" s="262">
        <v>65</v>
      </c>
      <c r="BR71" s="267"/>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6"/>
    </row>
    <row r="72" spans="1:131" s="247" customFormat="1" ht="26.25" customHeight="1" x14ac:dyDescent="0.15">
      <c r="A72" s="261">
        <v>5</v>
      </c>
      <c r="B72" s="1067" t="s">
        <v>589</v>
      </c>
      <c r="C72" s="1068"/>
      <c r="D72" s="1068"/>
      <c r="E72" s="1068"/>
      <c r="F72" s="1068"/>
      <c r="G72" s="1068"/>
      <c r="H72" s="1068"/>
      <c r="I72" s="1068"/>
      <c r="J72" s="1068"/>
      <c r="K72" s="1068"/>
      <c r="L72" s="1068"/>
      <c r="M72" s="1068"/>
      <c r="N72" s="1068"/>
      <c r="O72" s="1068"/>
      <c r="P72" s="1069"/>
      <c r="Q72" s="1070">
        <v>261826</v>
      </c>
      <c r="R72" s="1064"/>
      <c r="S72" s="1064"/>
      <c r="T72" s="1064"/>
      <c r="U72" s="1064"/>
      <c r="V72" s="1064">
        <v>245795</v>
      </c>
      <c r="W72" s="1064"/>
      <c r="X72" s="1064"/>
      <c r="Y72" s="1064"/>
      <c r="Z72" s="1064"/>
      <c r="AA72" s="1064">
        <v>16031</v>
      </c>
      <c r="AB72" s="1064"/>
      <c r="AC72" s="1064"/>
      <c r="AD72" s="1064"/>
      <c r="AE72" s="1064"/>
      <c r="AF72" s="1064">
        <v>16031</v>
      </c>
      <c r="AG72" s="1064"/>
      <c r="AH72" s="1064"/>
      <c r="AI72" s="1064"/>
      <c r="AJ72" s="1064"/>
      <c r="AK72" s="1064" t="s">
        <v>584</v>
      </c>
      <c r="AL72" s="1064"/>
      <c r="AM72" s="1064"/>
      <c r="AN72" s="1064"/>
      <c r="AO72" s="1064"/>
      <c r="AP72" s="1064" t="s">
        <v>584</v>
      </c>
      <c r="AQ72" s="1064"/>
      <c r="AR72" s="1064"/>
      <c r="AS72" s="1064"/>
      <c r="AT72" s="1064"/>
      <c r="AU72" s="1064" t="s">
        <v>584</v>
      </c>
      <c r="AV72" s="1064"/>
      <c r="AW72" s="1064"/>
      <c r="AX72" s="1064"/>
      <c r="AY72" s="1064"/>
      <c r="AZ72" s="1065"/>
      <c r="BA72" s="1065"/>
      <c r="BB72" s="1065"/>
      <c r="BC72" s="1065"/>
      <c r="BD72" s="1066"/>
      <c r="BE72" s="265"/>
      <c r="BF72" s="265"/>
      <c r="BG72" s="265"/>
      <c r="BH72" s="265"/>
      <c r="BI72" s="265"/>
      <c r="BJ72" s="265"/>
      <c r="BK72" s="265"/>
      <c r="BL72" s="265"/>
      <c r="BM72" s="265"/>
      <c r="BN72" s="265"/>
      <c r="BO72" s="265"/>
      <c r="BP72" s="265"/>
      <c r="BQ72" s="262">
        <v>66</v>
      </c>
      <c r="BR72" s="267"/>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6"/>
    </row>
    <row r="73" spans="1:131" s="247" customFormat="1" ht="26.25" customHeight="1" x14ac:dyDescent="0.15">
      <c r="A73" s="261">
        <v>6</v>
      </c>
      <c r="B73" s="1067" t="s">
        <v>590</v>
      </c>
      <c r="C73" s="1068"/>
      <c r="D73" s="1068"/>
      <c r="E73" s="1068"/>
      <c r="F73" s="1068"/>
      <c r="G73" s="1068"/>
      <c r="H73" s="1068"/>
      <c r="I73" s="1068"/>
      <c r="J73" s="1068"/>
      <c r="K73" s="1068"/>
      <c r="L73" s="1068"/>
      <c r="M73" s="1068"/>
      <c r="N73" s="1068"/>
      <c r="O73" s="1068"/>
      <c r="P73" s="1069"/>
      <c r="Q73" s="1070">
        <v>73</v>
      </c>
      <c r="R73" s="1064"/>
      <c r="S73" s="1064"/>
      <c r="T73" s="1064"/>
      <c r="U73" s="1064"/>
      <c r="V73" s="1064">
        <v>69</v>
      </c>
      <c r="W73" s="1064"/>
      <c r="X73" s="1064"/>
      <c r="Y73" s="1064"/>
      <c r="Z73" s="1064"/>
      <c r="AA73" s="1064">
        <v>4</v>
      </c>
      <c r="AB73" s="1064"/>
      <c r="AC73" s="1064"/>
      <c r="AD73" s="1064"/>
      <c r="AE73" s="1064"/>
      <c r="AF73" s="1064">
        <v>4</v>
      </c>
      <c r="AG73" s="1064"/>
      <c r="AH73" s="1064"/>
      <c r="AI73" s="1064"/>
      <c r="AJ73" s="1064"/>
      <c r="AK73" s="1064" t="s">
        <v>584</v>
      </c>
      <c r="AL73" s="1064"/>
      <c r="AM73" s="1064"/>
      <c r="AN73" s="1064"/>
      <c r="AO73" s="1064"/>
      <c r="AP73" s="1064" t="s">
        <v>584</v>
      </c>
      <c r="AQ73" s="1064"/>
      <c r="AR73" s="1064"/>
      <c r="AS73" s="1064"/>
      <c r="AT73" s="1064"/>
      <c r="AU73" s="1064" t="s">
        <v>584</v>
      </c>
      <c r="AV73" s="1064"/>
      <c r="AW73" s="1064"/>
      <c r="AX73" s="1064"/>
      <c r="AY73" s="1064"/>
      <c r="AZ73" s="1065"/>
      <c r="BA73" s="1065"/>
      <c r="BB73" s="1065"/>
      <c r="BC73" s="1065"/>
      <c r="BD73" s="1066"/>
      <c r="BE73" s="265"/>
      <c r="BF73" s="265"/>
      <c r="BG73" s="265"/>
      <c r="BH73" s="265"/>
      <c r="BI73" s="265"/>
      <c r="BJ73" s="265"/>
      <c r="BK73" s="265"/>
      <c r="BL73" s="265"/>
      <c r="BM73" s="265"/>
      <c r="BN73" s="265"/>
      <c r="BO73" s="265"/>
      <c r="BP73" s="265"/>
      <c r="BQ73" s="262">
        <v>67</v>
      </c>
      <c r="BR73" s="267"/>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6"/>
    </row>
    <row r="74" spans="1:131" s="247" customFormat="1" ht="26.25" customHeight="1" x14ac:dyDescent="0.15">
      <c r="A74" s="261">
        <v>7</v>
      </c>
      <c r="B74" s="1067" t="s">
        <v>591</v>
      </c>
      <c r="C74" s="1068"/>
      <c r="D74" s="1068"/>
      <c r="E74" s="1068"/>
      <c r="F74" s="1068"/>
      <c r="G74" s="1068"/>
      <c r="H74" s="1068"/>
      <c r="I74" s="1068"/>
      <c r="J74" s="1068"/>
      <c r="K74" s="1068"/>
      <c r="L74" s="1068"/>
      <c r="M74" s="1068"/>
      <c r="N74" s="1068"/>
      <c r="O74" s="1068"/>
      <c r="P74" s="1069"/>
      <c r="Q74" s="1070">
        <v>7622</v>
      </c>
      <c r="R74" s="1064"/>
      <c r="S74" s="1064"/>
      <c r="T74" s="1064"/>
      <c r="U74" s="1064"/>
      <c r="V74" s="1064">
        <v>7593</v>
      </c>
      <c r="W74" s="1064"/>
      <c r="X74" s="1064"/>
      <c r="Y74" s="1064"/>
      <c r="Z74" s="1064"/>
      <c r="AA74" s="1064">
        <v>29</v>
      </c>
      <c r="AB74" s="1064"/>
      <c r="AC74" s="1064"/>
      <c r="AD74" s="1064"/>
      <c r="AE74" s="1064"/>
      <c r="AF74" s="1064">
        <v>29</v>
      </c>
      <c r="AG74" s="1064"/>
      <c r="AH74" s="1064"/>
      <c r="AI74" s="1064"/>
      <c r="AJ74" s="1064"/>
      <c r="AK74" s="1064">
        <v>790</v>
      </c>
      <c r="AL74" s="1064"/>
      <c r="AM74" s="1064"/>
      <c r="AN74" s="1064"/>
      <c r="AO74" s="1064"/>
      <c r="AP74" s="1064" t="s">
        <v>584</v>
      </c>
      <c r="AQ74" s="1064"/>
      <c r="AR74" s="1064"/>
      <c r="AS74" s="1064"/>
      <c r="AT74" s="1064"/>
      <c r="AU74" s="1064" t="s">
        <v>584</v>
      </c>
      <c r="AV74" s="1064"/>
      <c r="AW74" s="1064"/>
      <c r="AX74" s="1064"/>
      <c r="AY74" s="1064"/>
      <c r="AZ74" s="1065" t="s">
        <v>594</v>
      </c>
      <c r="BA74" s="1065"/>
      <c r="BB74" s="1065"/>
      <c r="BC74" s="1065"/>
      <c r="BD74" s="1066"/>
      <c r="BE74" s="265"/>
      <c r="BF74" s="265"/>
      <c r="BG74" s="265"/>
      <c r="BH74" s="265"/>
      <c r="BI74" s="265"/>
      <c r="BJ74" s="265"/>
      <c r="BK74" s="265"/>
      <c r="BL74" s="265"/>
      <c r="BM74" s="265"/>
      <c r="BN74" s="265"/>
      <c r="BO74" s="265"/>
      <c r="BP74" s="265"/>
      <c r="BQ74" s="262">
        <v>68</v>
      </c>
      <c r="BR74" s="267"/>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6"/>
    </row>
    <row r="75" spans="1:131" s="247" customFormat="1" ht="26.25" customHeight="1" x14ac:dyDescent="0.15">
      <c r="A75" s="261">
        <v>8</v>
      </c>
      <c r="B75" s="1067" t="s">
        <v>592</v>
      </c>
      <c r="C75" s="1068"/>
      <c r="D75" s="1068"/>
      <c r="E75" s="1068"/>
      <c r="F75" s="1068"/>
      <c r="G75" s="1068"/>
      <c r="H75" s="1068"/>
      <c r="I75" s="1068"/>
      <c r="J75" s="1068"/>
      <c r="K75" s="1068"/>
      <c r="L75" s="1068"/>
      <c r="M75" s="1068"/>
      <c r="N75" s="1068"/>
      <c r="O75" s="1068"/>
      <c r="P75" s="1069"/>
      <c r="Q75" s="1071">
        <v>107</v>
      </c>
      <c r="R75" s="1072"/>
      <c r="S75" s="1072"/>
      <c r="T75" s="1072"/>
      <c r="U75" s="1073"/>
      <c r="V75" s="1074">
        <v>100</v>
      </c>
      <c r="W75" s="1072"/>
      <c r="X75" s="1072"/>
      <c r="Y75" s="1072"/>
      <c r="Z75" s="1073"/>
      <c r="AA75" s="1074">
        <v>6</v>
      </c>
      <c r="AB75" s="1072"/>
      <c r="AC75" s="1072"/>
      <c r="AD75" s="1072"/>
      <c r="AE75" s="1073"/>
      <c r="AF75" s="1074">
        <v>6</v>
      </c>
      <c r="AG75" s="1072"/>
      <c r="AH75" s="1072"/>
      <c r="AI75" s="1072"/>
      <c r="AJ75" s="1073"/>
      <c r="AK75" s="1064" t="s">
        <v>584</v>
      </c>
      <c r="AL75" s="1064"/>
      <c r="AM75" s="1064"/>
      <c r="AN75" s="1064"/>
      <c r="AO75" s="1064"/>
      <c r="AP75" s="1064">
        <v>7</v>
      </c>
      <c r="AQ75" s="1064"/>
      <c r="AR75" s="1064"/>
      <c r="AS75" s="1064"/>
      <c r="AT75" s="1064"/>
      <c r="AU75" s="1064">
        <v>0</v>
      </c>
      <c r="AV75" s="1064"/>
      <c r="AW75" s="1064"/>
      <c r="AX75" s="1064"/>
      <c r="AY75" s="1064"/>
      <c r="AZ75" s="1065"/>
      <c r="BA75" s="1065"/>
      <c r="BB75" s="1065"/>
      <c r="BC75" s="1065"/>
      <c r="BD75" s="1066"/>
      <c r="BE75" s="265"/>
      <c r="BF75" s="265"/>
      <c r="BG75" s="265"/>
      <c r="BH75" s="265"/>
      <c r="BI75" s="265"/>
      <c r="BJ75" s="265"/>
      <c r="BK75" s="265"/>
      <c r="BL75" s="265"/>
      <c r="BM75" s="265"/>
      <c r="BN75" s="265"/>
      <c r="BO75" s="265"/>
      <c r="BP75" s="265"/>
      <c r="BQ75" s="262">
        <v>69</v>
      </c>
      <c r="BR75" s="267"/>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6"/>
    </row>
    <row r="76" spans="1:131" s="247" customFormat="1" ht="26.25" customHeight="1" x14ac:dyDescent="0.15">
      <c r="A76" s="261">
        <v>9</v>
      </c>
      <c r="B76" s="1067" t="s">
        <v>593</v>
      </c>
      <c r="C76" s="1068"/>
      <c r="D76" s="1068"/>
      <c r="E76" s="1068"/>
      <c r="F76" s="1068"/>
      <c r="G76" s="1068"/>
      <c r="H76" s="1068"/>
      <c r="I76" s="1068"/>
      <c r="J76" s="1068"/>
      <c r="K76" s="1068"/>
      <c r="L76" s="1068"/>
      <c r="M76" s="1068"/>
      <c r="N76" s="1068"/>
      <c r="O76" s="1068"/>
      <c r="P76" s="1069"/>
      <c r="Q76" s="1071">
        <v>1354</v>
      </c>
      <c r="R76" s="1072"/>
      <c r="S76" s="1072"/>
      <c r="T76" s="1072"/>
      <c r="U76" s="1073"/>
      <c r="V76" s="1074">
        <v>1329</v>
      </c>
      <c r="W76" s="1072"/>
      <c r="X76" s="1072"/>
      <c r="Y76" s="1072"/>
      <c r="Z76" s="1073"/>
      <c r="AA76" s="1074">
        <v>25</v>
      </c>
      <c r="AB76" s="1072"/>
      <c r="AC76" s="1072"/>
      <c r="AD76" s="1072"/>
      <c r="AE76" s="1073"/>
      <c r="AF76" s="1074">
        <v>25</v>
      </c>
      <c r="AG76" s="1072"/>
      <c r="AH76" s="1072"/>
      <c r="AI76" s="1072"/>
      <c r="AJ76" s="1073"/>
      <c r="AK76" s="1074">
        <v>1</v>
      </c>
      <c r="AL76" s="1072"/>
      <c r="AM76" s="1072"/>
      <c r="AN76" s="1072"/>
      <c r="AO76" s="1073"/>
      <c r="AP76" s="1074">
        <v>1973</v>
      </c>
      <c r="AQ76" s="1072"/>
      <c r="AR76" s="1072"/>
      <c r="AS76" s="1072"/>
      <c r="AT76" s="1073"/>
      <c r="AU76" s="1064">
        <v>453</v>
      </c>
      <c r="AV76" s="1064"/>
      <c r="AW76" s="1064"/>
      <c r="AX76" s="1064"/>
      <c r="AY76" s="1064"/>
      <c r="AZ76" s="1065" t="s">
        <v>595</v>
      </c>
      <c r="BA76" s="1065"/>
      <c r="BB76" s="1065"/>
      <c r="BC76" s="1065"/>
      <c r="BD76" s="1066"/>
      <c r="BE76" s="265"/>
      <c r="BF76" s="265"/>
      <c r="BG76" s="265"/>
      <c r="BH76" s="265"/>
      <c r="BI76" s="265"/>
      <c r="BJ76" s="265"/>
      <c r="BK76" s="265"/>
      <c r="BL76" s="265"/>
      <c r="BM76" s="265"/>
      <c r="BN76" s="265"/>
      <c r="BO76" s="265"/>
      <c r="BP76" s="265"/>
      <c r="BQ76" s="262">
        <v>70</v>
      </c>
      <c r="BR76" s="267"/>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6"/>
    </row>
    <row r="77" spans="1:131" s="247" customFormat="1" ht="26.25" customHeight="1" x14ac:dyDescent="0.15">
      <c r="A77" s="261">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5"/>
      <c r="BF77" s="265"/>
      <c r="BG77" s="265"/>
      <c r="BH77" s="265"/>
      <c r="BI77" s="265"/>
      <c r="BJ77" s="265"/>
      <c r="BK77" s="265"/>
      <c r="BL77" s="265"/>
      <c r="BM77" s="265"/>
      <c r="BN77" s="265"/>
      <c r="BO77" s="265"/>
      <c r="BP77" s="265"/>
      <c r="BQ77" s="262">
        <v>71</v>
      </c>
      <c r="BR77" s="267"/>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6"/>
    </row>
    <row r="78" spans="1:131" s="247" customFormat="1" ht="26.25" customHeight="1" x14ac:dyDescent="0.15">
      <c r="A78" s="261">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5"/>
      <c r="BF78" s="265"/>
      <c r="BG78" s="265"/>
      <c r="BH78" s="265"/>
      <c r="BI78" s="265"/>
      <c r="BJ78" s="268"/>
      <c r="BK78" s="268"/>
      <c r="BL78" s="268"/>
      <c r="BM78" s="268"/>
      <c r="BN78" s="268"/>
      <c r="BO78" s="265"/>
      <c r="BP78" s="265"/>
      <c r="BQ78" s="262">
        <v>72</v>
      </c>
      <c r="BR78" s="267"/>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6"/>
    </row>
    <row r="79" spans="1:131" s="247" customFormat="1" ht="26.25" customHeight="1" x14ac:dyDescent="0.15">
      <c r="A79" s="261">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5"/>
      <c r="BF79" s="265"/>
      <c r="BG79" s="265"/>
      <c r="BH79" s="265"/>
      <c r="BI79" s="265"/>
      <c r="BJ79" s="268"/>
      <c r="BK79" s="268"/>
      <c r="BL79" s="268"/>
      <c r="BM79" s="268"/>
      <c r="BN79" s="268"/>
      <c r="BO79" s="265"/>
      <c r="BP79" s="265"/>
      <c r="BQ79" s="262">
        <v>73</v>
      </c>
      <c r="BR79" s="267"/>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6"/>
    </row>
    <row r="80" spans="1:131" s="247" customFormat="1" ht="26.25" customHeight="1" x14ac:dyDescent="0.15">
      <c r="A80" s="261">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5"/>
      <c r="BF80" s="265"/>
      <c r="BG80" s="265"/>
      <c r="BH80" s="265"/>
      <c r="BI80" s="265"/>
      <c r="BJ80" s="265"/>
      <c r="BK80" s="265"/>
      <c r="BL80" s="265"/>
      <c r="BM80" s="265"/>
      <c r="BN80" s="265"/>
      <c r="BO80" s="265"/>
      <c r="BP80" s="265"/>
      <c r="BQ80" s="262">
        <v>74</v>
      </c>
      <c r="BR80" s="267"/>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6"/>
    </row>
    <row r="81" spans="1:131" s="247" customFormat="1" ht="26.25" customHeight="1" x14ac:dyDescent="0.15">
      <c r="A81" s="261">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5"/>
      <c r="BF81" s="265"/>
      <c r="BG81" s="265"/>
      <c r="BH81" s="265"/>
      <c r="BI81" s="265"/>
      <c r="BJ81" s="265"/>
      <c r="BK81" s="265"/>
      <c r="BL81" s="265"/>
      <c r="BM81" s="265"/>
      <c r="BN81" s="265"/>
      <c r="BO81" s="265"/>
      <c r="BP81" s="265"/>
      <c r="BQ81" s="262">
        <v>75</v>
      </c>
      <c r="BR81" s="267"/>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6"/>
    </row>
    <row r="82" spans="1:131" s="247" customFormat="1" ht="26.25" customHeight="1" x14ac:dyDescent="0.15">
      <c r="A82" s="261">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5"/>
      <c r="BF82" s="265"/>
      <c r="BG82" s="265"/>
      <c r="BH82" s="265"/>
      <c r="BI82" s="265"/>
      <c r="BJ82" s="265"/>
      <c r="BK82" s="265"/>
      <c r="BL82" s="265"/>
      <c r="BM82" s="265"/>
      <c r="BN82" s="265"/>
      <c r="BO82" s="265"/>
      <c r="BP82" s="265"/>
      <c r="BQ82" s="262">
        <v>76</v>
      </c>
      <c r="BR82" s="267"/>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6"/>
    </row>
    <row r="83" spans="1:131" s="247" customFormat="1" ht="26.25" customHeight="1" x14ac:dyDescent="0.15">
      <c r="A83" s="261">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5"/>
      <c r="BF83" s="265"/>
      <c r="BG83" s="265"/>
      <c r="BH83" s="265"/>
      <c r="BI83" s="265"/>
      <c r="BJ83" s="265"/>
      <c r="BK83" s="265"/>
      <c r="BL83" s="265"/>
      <c r="BM83" s="265"/>
      <c r="BN83" s="265"/>
      <c r="BO83" s="265"/>
      <c r="BP83" s="265"/>
      <c r="BQ83" s="262">
        <v>77</v>
      </c>
      <c r="BR83" s="267"/>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6"/>
    </row>
    <row r="84" spans="1:131" s="247" customFormat="1" ht="26.25" customHeight="1" x14ac:dyDescent="0.15">
      <c r="A84" s="261">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5"/>
      <c r="BF84" s="265"/>
      <c r="BG84" s="265"/>
      <c r="BH84" s="265"/>
      <c r="BI84" s="265"/>
      <c r="BJ84" s="265"/>
      <c r="BK84" s="265"/>
      <c r="BL84" s="265"/>
      <c r="BM84" s="265"/>
      <c r="BN84" s="265"/>
      <c r="BO84" s="265"/>
      <c r="BP84" s="265"/>
      <c r="BQ84" s="262">
        <v>78</v>
      </c>
      <c r="BR84" s="267"/>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6"/>
    </row>
    <row r="85" spans="1:131" s="247" customFormat="1" ht="26.25" customHeight="1" x14ac:dyDescent="0.15">
      <c r="A85" s="261">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5"/>
      <c r="BF85" s="265"/>
      <c r="BG85" s="265"/>
      <c r="BH85" s="265"/>
      <c r="BI85" s="265"/>
      <c r="BJ85" s="265"/>
      <c r="BK85" s="265"/>
      <c r="BL85" s="265"/>
      <c r="BM85" s="265"/>
      <c r="BN85" s="265"/>
      <c r="BO85" s="265"/>
      <c r="BP85" s="265"/>
      <c r="BQ85" s="262">
        <v>79</v>
      </c>
      <c r="BR85" s="267"/>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6"/>
    </row>
    <row r="86" spans="1:131" s="247" customFormat="1" ht="26.25" customHeight="1" x14ac:dyDescent="0.15">
      <c r="A86" s="261">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5"/>
      <c r="BF86" s="265"/>
      <c r="BG86" s="265"/>
      <c r="BH86" s="265"/>
      <c r="BI86" s="265"/>
      <c r="BJ86" s="265"/>
      <c r="BK86" s="265"/>
      <c r="BL86" s="265"/>
      <c r="BM86" s="265"/>
      <c r="BN86" s="265"/>
      <c r="BO86" s="265"/>
      <c r="BP86" s="265"/>
      <c r="BQ86" s="262">
        <v>80</v>
      </c>
      <c r="BR86" s="267"/>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6"/>
    </row>
    <row r="87" spans="1:131" s="247" customFormat="1" ht="26.25" customHeight="1" x14ac:dyDescent="0.15">
      <c r="A87" s="269">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5"/>
      <c r="BF87" s="265"/>
      <c r="BG87" s="265"/>
      <c r="BH87" s="265"/>
      <c r="BI87" s="265"/>
      <c r="BJ87" s="265"/>
      <c r="BK87" s="265"/>
      <c r="BL87" s="265"/>
      <c r="BM87" s="265"/>
      <c r="BN87" s="265"/>
      <c r="BO87" s="265"/>
      <c r="BP87" s="265"/>
      <c r="BQ87" s="262">
        <v>81</v>
      </c>
      <c r="BR87" s="267"/>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6"/>
    </row>
    <row r="88" spans="1:131" s="247" customFormat="1" ht="26.25" customHeight="1" thickBot="1" x14ac:dyDescent="0.2">
      <c r="A88" s="264" t="s">
        <v>392</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SUM(AF68:AJ76)</f>
        <v>16669</v>
      </c>
      <c r="AG88" s="1052"/>
      <c r="AH88" s="1052"/>
      <c r="AI88" s="1052"/>
      <c r="AJ88" s="1052"/>
      <c r="AK88" s="1056"/>
      <c r="AL88" s="1056"/>
      <c r="AM88" s="1056"/>
      <c r="AN88" s="1056"/>
      <c r="AO88" s="1056"/>
      <c r="AP88" s="1052">
        <f>SUM(AP68:AT76)</f>
        <v>2264</v>
      </c>
      <c r="AQ88" s="1052"/>
      <c r="AR88" s="1052"/>
      <c r="AS88" s="1052"/>
      <c r="AT88" s="1052"/>
      <c r="AU88" s="1052">
        <f>SUM(AU68:AY76)</f>
        <v>592</v>
      </c>
      <c r="AV88" s="1052"/>
      <c r="AW88" s="1052"/>
      <c r="AX88" s="1052"/>
      <c r="AY88" s="1052"/>
      <c r="AZ88" s="1053"/>
      <c r="BA88" s="1053"/>
      <c r="BB88" s="1053"/>
      <c r="BC88" s="1053"/>
      <c r="BD88" s="1054"/>
      <c r="BE88" s="265"/>
      <c r="BF88" s="265"/>
      <c r="BG88" s="265"/>
      <c r="BH88" s="265"/>
      <c r="BI88" s="265"/>
      <c r="BJ88" s="265"/>
      <c r="BK88" s="265"/>
      <c r="BL88" s="265"/>
      <c r="BM88" s="265"/>
      <c r="BN88" s="265"/>
      <c r="BO88" s="265"/>
      <c r="BP88" s="265"/>
      <c r="BQ88" s="262">
        <v>82</v>
      </c>
      <c r="BR88" s="267"/>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v>
      </c>
      <c r="CS102" s="1044"/>
      <c r="CT102" s="1044"/>
      <c r="CU102" s="1044"/>
      <c r="CV102" s="1045"/>
      <c r="CW102" s="1043">
        <v>11</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6"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432</v>
      </c>
      <c r="AG109" s="987"/>
      <c r="AH109" s="987"/>
      <c r="AI109" s="987"/>
      <c r="AJ109" s="988"/>
      <c r="AK109" s="989" t="s">
        <v>308</v>
      </c>
      <c r="AL109" s="987"/>
      <c r="AM109" s="987"/>
      <c r="AN109" s="987"/>
      <c r="AO109" s="988"/>
      <c r="AP109" s="989" t="s">
        <v>433</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432</v>
      </c>
      <c r="BW109" s="987"/>
      <c r="BX109" s="987"/>
      <c r="BY109" s="987"/>
      <c r="BZ109" s="988"/>
      <c r="CA109" s="989" t="s">
        <v>308</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432</v>
      </c>
      <c r="DM109" s="987"/>
      <c r="DN109" s="987"/>
      <c r="DO109" s="987"/>
      <c r="DP109" s="988"/>
      <c r="DQ109" s="989" t="s">
        <v>308</v>
      </c>
      <c r="DR109" s="987"/>
      <c r="DS109" s="987"/>
      <c r="DT109" s="987"/>
      <c r="DU109" s="988"/>
      <c r="DV109" s="989" t="s">
        <v>433</v>
      </c>
      <c r="DW109" s="987"/>
      <c r="DX109" s="987"/>
      <c r="DY109" s="987"/>
      <c r="DZ109" s="1018"/>
    </row>
    <row r="110" spans="1:131" s="246"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970894</v>
      </c>
      <c r="AB110" s="980"/>
      <c r="AC110" s="980"/>
      <c r="AD110" s="980"/>
      <c r="AE110" s="981"/>
      <c r="AF110" s="982">
        <v>946374</v>
      </c>
      <c r="AG110" s="980"/>
      <c r="AH110" s="980"/>
      <c r="AI110" s="980"/>
      <c r="AJ110" s="981"/>
      <c r="AK110" s="982">
        <v>972440</v>
      </c>
      <c r="AL110" s="980"/>
      <c r="AM110" s="980"/>
      <c r="AN110" s="980"/>
      <c r="AO110" s="981"/>
      <c r="AP110" s="983">
        <v>9.4</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11524902</v>
      </c>
      <c r="BR110" s="927"/>
      <c r="BS110" s="927"/>
      <c r="BT110" s="927"/>
      <c r="BU110" s="927"/>
      <c r="BV110" s="927">
        <v>11632441</v>
      </c>
      <c r="BW110" s="927"/>
      <c r="BX110" s="927"/>
      <c r="BY110" s="927"/>
      <c r="BZ110" s="927"/>
      <c r="CA110" s="927">
        <v>11772339</v>
      </c>
      <c r="CB110" s="927"/>
      <c r="CC110" s="927"/>
      <c r="CD110" s="927"/>
      <c r="CE110" s="927"/>
      <c r="CF110" s="951">
        <v>114.2</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439</v>
      </c>
      <c r="DM110" s="927"/>
      <c r="DN110" s="927"/>
      <c r="DO110" s="927"/>
      <c r="DP110" s="927"/>
      <c r="DQ110" s="927" t="s">
        <v>440</v>
      </c>
      <c r="DR110" s="927"/>
      <c r="DS110" s="927"/>
      <c r="DT110" s="927"/>
      <c r="DU110" s="927"/>
      <c r="DV110" s="928" t="s">
        <v>439</v>
      </c>
      <c r="DW110" s="928"/>
      <c r="DX110" s="928"/>
      <c r="DY110" s="928"/>
      <c r="DZ110" s="929"/>
    </row>
    <row r="111" spans="1:131" s="246"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440</v>
      </c>
      <c r="AG111" s="1008"/>
      <c r="AH111" s="1008"/>
      <c r="AI111" s="1008"/>
      <c r="AJ111" s="1009"/>
      <c r="AK111" s="1010" t="s">
        <v>439</v>
      </c>
      <c r="AL111" s="1008"/>
      <c r="AM111" s="1008"/>
      <c r="AN111" s="1008"/>
      <c r="AO111" s="1009"/>
      <c r="AP111" s="1011" t="s">
        <v>440</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t="s">
        <v>128</v>
      </c>
      <c r="BR111" s="899"/>
      <c r="BS111" s="899"/>
      <c r="BT111" s="899"/>
      <c r="BU111" s="899"/>
      <c r="BV111" s="899" t="s">
        <v>128</v>
      </c>
      <c r="BW111" s="899"/>
      <c r="BX111" s="899"/>
      <c r="BY111" s="899"/>
      <c r="BZ111" s="899"/>
      <c r="CA111" s="899" t="s">
        <v>443</v>
      </c>
      <c r="CB111" s="899"/>
      <c r="CC111" s="899"/>
      <c r="CD111" s="899"/>
      <c r="CE111" s="899"/>
      <c r="CF111" s="960" t="s">
        <v>128</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128</v>
      </c>
      <c r="DM111" s="899"/>
      <c r="DN111" s="899"/>
      <c r="DO111" s="899"/>
      <c r="DP111" s="899"/>
      <c r="DQ111" s="899" t="s">
        <v>443</v>
      </c>
      <c r="DR111" s="899"/>
      <c r="DS111" s="899"/>
      <c r="DT111" s="899"/>
      <c r="DU111" s="899"/>
      <c r="DV111" s="876" t="s">
        <v>443</v>
      </c>
      <c r="DW111" s="876"/>
      <c r="DX111" s="876"/>
      <c r="DY111" s="876"/>
      <c r="DZ111" s="877"/>
    </row>
    <row r="112" spans="1:131" s="246"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1337510</v>
      </c>
      <c r="BR112" s="899"/>
      <c r="BS112" s="899"/>
      <c r="BT112" s="899"/>
      <c r="BU112" s="899"/>
      <c r="BV112" s="899">
        <v>1174485</v>
      </c>
      <c r="BW112" s="899"/>
      <c r="BX112" s="899"/>
      <c r="BY112" s="899"/>
      <c r="BZ112" s="899"/>
      <c r="CA112" s="899">
        <v>1079149</v>
      </c>
      <c r="CB112" s="899"/>
      <c r="CC112" s="899"/>
      <c r="CD112" s="899"/>
      <c r="CE112" s="899"/>
      <c r="CF112" s="960">
        <v>10.5</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128</v>
      </c>
      <c r="DM112" s="899"/>
      <c r="DN112" s="899"/>
      <c r="DO112" s="899"/>
      <c r="DP112" s="899"/>
      <c r="DQ112" s="899" t="s">
        <v>443</v>
      </c>
      <c r="DR112" s="899"/>
      <c r="DS112" s="899"/>
      <c r="DT112" s="899"/>
      <c r="DU112" s="899"/>
      <c r="DV112" s="876" t="s">
        <v>443</v>
      </c>
      <c r="DW112" s="876"/>
      <c r="DX112" s="876"/>
      <c r="DY112" s="876"/>
      <c r="DZ112" s="877"/>
    </row>
    <row r="113" spans="1:130" s="246"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122423</v>
      </c>
      <c r="AB113" s="1008"/>
      <c r="AC113" s="1008"/>
      <c r="AD113" s="1008"/>
      <c r="AE113" s="1009"/>
      <c r="AF113" s="1010">
        <v>109501</v>
      </c>
      <c r="AG113" s="1008"/>
      <c r="AH113" s="1008"/>
      <c r="AI113" s="1008"/>
      <c r="AJ113" s="1009"/>
      <c r="AK113" s="1010">
        <v>118859</v>
      </c>
      <c r="AL113" s="1008"/>
      <c r="AM113" s="1008"/>
      <c r="AN113" s="1008"/>
      <c r="AO113" s="1009"/>
      <c r="AP113" s="1011">
        <v>1.2</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587435</v>
      </c>
      <c r="BR113" s="899"/>
      <c r="BS113" s="899"/>
      <c r="BT113" s="899"/>
      <c r="BU113" s="899"/>
      <c r="BV113" s="899">
        <v>512751</v>
      </c>
      <c r="BW113" s="899"/>
      <c r="BX113" s="899"/>
      <c r="BY113" s="899"/>
      <c r="BZ113" s="899"/>
      <c r="CA113" s="899">
        <v>592653</v>
      </c>
      <c r="CB113" s="899"/>
      <c r="CC113" s="899"/>
      <c r="CD113" s="899"/>
      <c r="CE113" s="899"/>
      <c r="CF113" s="960">
        <v>5.7</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128</v>
      </c>
      <c r="DM113" s="862"/>
      <c r="DN113" s="862"/>
      <c r="DO113" s="862"/>
      <c r="DP113" s="863"/>
      <c r="DQ113" s="864" t="s">
        <v>443</v>
      </c>
      <c r="DR113" s="862"/>
      <c r="DS113" s="862"/>
      <c r="DT113" s="862"/>
      <c r="DU113" s="863"/>
      <c r="DV113" s="909" t="s">
        <v>128</v>
      </c>
      <c r="DW113" s="910"/>
      <c r="DX113" s="910"/>
      <c r="DY113" s="910"/>
      <c r="DZ113" s="911"/>
    </row>
    <row r="114" spans="1:130" s="246"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76177</v>
      </c>
      <c r="AB114" s="862"/>
      <c r="AC114" s="862"/>
      <c r="AD114" s="862"/>
      <c r="AE114" s="863"/>
      <c r="AF114" s="864">
        <v>56545</v>
      </c>
      <c r="AG114" s="862"/>
      <c r="AH114" s="862"/>
      <c r="AI114" s="862"/>
      <c r="AJ114" s="863"/>
      <c r="AK114" s="864">
        <v>47652</v>
      </c>
      <c r="AL114" s="862"/>
      <c r="AM114" s="862"/>
      <c r="AN114" s="862"/>
      <c r="AO114" s="863"/>
      <c r="AP114" s="909">
        <v>0.5</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t="s">
        <v>128</v>
      </c>
      <c r="BR114" s="899"/>
      <c r="BS114" s="899"/>
      <c r="BT114" s="899"/>
      <c r="BU114" s="899"/>
      <c r="BV114" s="899" t="s">
        <v>443</v>
      </c>
      <c r="BW114" s="899"/>
      <c r="BX114" s="899"/>
      <c r="BY114" s="899"/>
      <c r="BZ114" s="899"/>
      <c r="CA114" s="899" t="s">
        <v>443</v>
      </c>
      <c r="CB114" s="899"/>
      <c r="CC114" s="899"/>
      <c r="CD114" s="899"/>
      <c r="CE114" s="899"/>
      <c r="CF114" s="960" t="s">
        <v>128</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128</v>
      </c>
      <c r="DR114" s="862"/>
      <c r="DS114" s="862"/>
      <c r="DT114" s="862"/>
      <c r="DU114" s="863"/>
      <c r="DV114" s="909" t="s">
        <v>128</v>
      </c>
      <c r="DW114" s="910"/>
      <c r="DX114" s="910"/>
      <c r="DY114" s="910"/>
      <c r="DZ114" s="911"/>
    </row>
    <row r="115" spans="1:130" s="246"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128</v>
      </c>
      <c r="AB115" s="1008"/>
      <c r="AC115" s="1008"/>
      <c r="AD115" s="1008"/>
      <c r="AE115" s="1009"/>
      <c r="AF115" s="1010" t="s">
        <v>443</v>
      </c>
      <c r="AG115" s="1008"/>
      <c r="AH115" s="1008"/>
      <c r="AI115" s="1008"/>
      <c r="AJ115" s="1009"/>
      <c r="AK115" s="1010" t="s">
        <v>128</v>
      </c>
      <c r="AL115" s="1008"/>
      <c r="AM115" s="1008"/>
      <c r="AN115" s="1008"/>
      <c r="AO115" s="1009"/>
      <c r="AP115" s="1011" t="s">
        <v>128</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128</v>
      </c>
      <c r="BW115" s="899"/>
      <c r="BX115" s="899"/>
      <c r="BY115" s="899"/>
      <c r="BZ115" s="899"/>
      <c r="CA115" s="899" t="s">
        <v>443</v>
      </c>
      <c r="CB115" s="899"/>
      <c r="CC115" s="899"/>
      <c r="CD115" s="899"/>
      <c r="CE115" s="899"/>
      <c r="CF115" s="960" t="s">
        <v>443</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443</v>
      </c>
      <c r="DH115" s="862"/>
      <c r="DI115" s="862"/>
      <c r="DJ115" s="862"/>
      <c r="DK115" s="863"/>
      <c r="DL115" s="864" t="s">
        <v>128</v>
      </c>
      <c r="DM115" s="862"/>
      <c r="DN115" s="862"/>
      <c r="DO115" s="862"/>
      <c r="DP115" s="863"/>
      <c r="DQ115" s="864" t="s">
        <v>128</v>
      </c>
      <c r="DR115" s="862"/>
      <c r="DS115" s="862"/>
      <c r="DT115" s="862"/>
      <c r="DU115" s="863"/>
      <c r="DV115" s="909" t="s">
        <v>128</v>
      </c>
      <c r="DW115" s="910"/>
      <c r="DX115" s="910"/>
      <c r="DY115" s="910"/>
      <c r="DZ115" s="911"/>
    </row>
    <row r="116" spans="1:130" s="246"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443</v>
      </c>
      <c r="AG116" s="862"/>
      <c r="AH116" s="862"/>
      <c r="AI116" s="862"/>
      <c r="AJ116" s="863"/>
      <c r="AK116" s="864" t="s">
        <v>443</v>
      </c>
      <c r="AL116" s="862"/>
      <c r="AM116" s="862"/>
      <c r="AN116" s="862"/>
      <c r="AO116" s="863"/>
      <c r="AP116" s="909" t="s">
        <v>128</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128</v>
      </c>
      <c r="CB116" s="899"/>
      <c r="CC116" s="899"/>
      <c r="CD116" s="899"/>
      <c r="CE116" s="899"/>
      <c r="CF116" s="960" t="s">
        <v>443</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128</v>
      </c>
      <c r="DM116" s="862"/>
      <c r="DN116" s="862"/>
      <c r="DO116" s="862"/>
      <c r="DP116" s="863"/>
      <c r="DQ116" s="864" t="s">
        <v>128</v>
      </c>
      <c r="DR116" s="862"/>
      <c r="DS116" s="862"/>
      <c r="DT116" s="862"/>
      <c r="DU116" s="863"/>
      <c r="DV116" s="909" t="s">
        <v>128</v>
      </c>
      <c r="DW116" s="910"/>
      <c r="DX116" s="910"/>
      <c r="DY116" s="910"/>
      <c r="DZ116" s="911"/>
    </row>
    <row r="117" spans="1:130" s="246"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1169494</v>
      </c>
      <c r="AB117" s="994"/>
      <c r="AC117" s="994"/>
      <c r="AD117" s="994"/>
      <c r="AE117" s="995"/>
      <c r="AF117" s="996">
        <v>1112420</v>
      </c>
      <c r="AG117" s="994"/>
      <c r="AH117" s="994"/>
      <c r="AI117" s="994"/>
      <c r="AJ117" s="995"/>
      <c r="AK117" s="996">
        <v>1138951</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6"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432</v>
      </c>
      <c r="AG118" s="987"/>
      <c r="AH118" s="987"/>
      <c r="AI118" s="987"/>
      <c r="AJ118" s="988"/>
      <c r="AK118" s="989" t="s">
        <v>308</v>
      </c>
      <c r="AL118" s="987"/>
      <c r="AM118" s="987"/>
      <c r="AN118" s="987"/>
      <c r="AO118" s="988"/>
      <c r="AP118" s="990" t="s">
        <v>433</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6"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7" t="s">
        <v>188</v>
      </c>
      <c r="BA119" s="277"/>
      <c r="BB119" s="277"/>
      <c r="BC119" s="277"/>
      <c r="BD119" s="277"/>
      <c r="BE119" s="277"/>
      <c r="BF119" s="277"/>
      <c r="BG119" s="277"/>
      <c r="BH119" s="277"/>
      <c r="BI119" s="277"/>
      <c r="BJ119" s="277"/>
      <c r="BK119" s="277"/>
      <c r="BL119" s="277"/>
      <c r="BM119" s="277"/>
      <c r="BN119" s="277"/>
      <c r="BO119" s="962" t="s">
        <v>466</v>
      </c>
      <c r="BP119" s="963"/>
      <c r="BQ119" s="967">
        <v>13449847</v>
      </c>
      <c r="BR119" s="930"/>
      <c r="BS119" s="930"/>
      <c r="BT119" s="930"/>
      <c r="BU119" s="930"/>
      <c r="BV119" s="930">
        <v>13319677</v>
      </c>
      <c r="BW119" s="930"/>
      <c r="BX119" s="930"/>
      <c r="BY119" s="930"/>
      <c r="BZ119" s="930"/>
      <c r="CA119" s="930">
        <v>13444141</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6"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468</v>
      </c>
      <c r="AG120" s="862"/>
      <c r="AH120" s="862"/>
      <c r="AI120" s="862"/>
      <c r="AJ120" s="863"/>
      <c r="AK120" s="864" t="s">
        <v>128</v>
      </c>
      <c r="AL120" s="862"/>
      <c r="AM120" s="862"/>
      <c r="AN120" s="862"/>
      <c r="AO120" s="863"/>
      <c r="AP120" s="909" t="s">
        <v>128</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11031597</v>
      </c>
      <c r="BR120" s="927"/>
      <c r="BS120" s="927"/>
      <c r="BT120" s="927"/>
      <c r="BU120" s="927"/>
      <c r="BV120" s="927">
        <v>11918164</v>
      </c>
      <c r="BW120" s="927"/>
      <c r="BX120" s="927"/>
      <c r="BY120" s="927"/>
      <c r="BZ120" s="927"/>
      <c r="CA120" s="927">
        <v>11871213</v>
      </c>
      <c r="CB120" s="927"/>
      <c r="CC120" s="927"/>
      <c r="CD120" s="927"/>
      <c r="CE120" s="927"/>
      <c r="CF120" s="951">
        <v>115.2</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t="s">
        <v>473</v>
      </c>
      <c r="DH120" s="927"/>
      <c r="DI120" s="927"/>
      <c r="DJ120" s="927"/>
      <c r="DK120" s="927"/>
      <c r="DL120" s="927">
        <v>1106625</v>
      </c>
      <c r="DM120" s="927"/>
      <c r="DN120" s="927"/>
      <c r="DO120" s="927"/>
      <c r="DP120" s="927"/>
      <c r="DQ120" s="927">
        <v>1017101</v>
      </c>
      <c r="DR120" s="927"/>
      <c r="DS120" s="927"/>
      <c r="DT120" s="927"/>
      <c r="DU120" s="927"/>
      <c r="DV120" s="928">
        <v>9.9</v>
      </c>
      <c r="DW120" s="928"/>
      <c r="DX120" s="928"/>
      <c r="DY120" s="928"/>
      <c r="DZ120" s="929"/>
    </row>
    <row r="121" spans="1:130" s="246"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475</v>
      </c>
      <c r="AB121" s="862"/>
      <c r="AC121" s="862"/>
      <c r="AD121" s="862"/>
      <c r="AE121" s="863"/>
      <c r="AF121" s="864" t="s">
        <v>475</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t="s">
        <v>128</v>
      </c>
      <c r="BR121" s="899"/>
      <c r="BS121" s="899"/>
      <c r="BT121" s="899"/>
      <c r="BU121" s="899"/>
      <c r="BV121" s="899" t="s">
        <v>475</v>
      </c>
      <c r="BW121" s="899"/>
      <c r="BX121" s="899"/>
      <c r="BY121" s="899"/>
      <c r="BZ121" s="899"/>
      <c r="CA121" s="899">
        <v>42637</v>
      </c>
      <c r="CB121" s="899"/>
      <c r="CC121" s="899"/>
      <c r="CD121" s="899"/>
      <c r="CE121" s="899"/>
      <c r="CF121" s="960">
        <v>0.4</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67141</v>
      </c>
      <c r="DH121" s="899"/>
      <c r="DI121" s="899"/>
      <c r="DJ121" s="899"/>
      <c r="DK121" s="899"/>
      <c r="DL121" s="899">
        <v>58194</v>
      </c>
      <c r="DM121" s="899"/>
      <c r="DN121" s="899"/>
      <c r="DO121" s="899"/>
      <c r="DP121" s="899"/>
      <c r="DQ121" s="899">
        <v>48970</v>
      </c>
      <c r="DR121" s="899"/>
      <c r="DS121" s="899"/>
      <c r="DT121" s="899"/>
      <c r="DU121" s="899"/>
      <c r="DV121" s="876">
        <v>0.5</v>
      </c>
      <c r="DW121" s="876"/>
      <c r="DX121" s="876"/>
      <c r="DY121" s="876"/>
      <c r="DZ121" s="877"/>
    </row>
    <row r="122" spans="1:130" s="246"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443</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13083537</v>
      </c>
      <c r="BR122" s="930"/>
      <c r="BS122" s="930"/>
      <c r="BT122" s="930"/>
      <c r="BU122" s="930"/>
      <c r="BV122" s="930">
        <v>12780521</v>
      </c>
      <c r="BW122" s="930"/>
      <c r="BX122" s="930"/>
      <c r="BY122" s="930"/>
      <c r="BZ122" s="930"/>
      <c r="CA122" s="930">
        <v>12692177</v>
      </c>
      <c r="CB122" s="930"/>
      <c r="CC122" s="930"/>
      <c r="CD122" s="930"/>
      <c r="CE122" s="930"/>
      <c r="CF122" s="931">
        <v>123.1</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v>7257</v>
      </c>
      <c r="DH122" s="899"/>
      <c r="DI122" s="899"/>
      <c r="DJ122" s="899"/>
      <c r="DK122" s="899"/>
      <c r="DL122" s="899">
        <v>9666</v>
      </c>
      <c r="DM122" s="899"/>
      <c r="DN122" s="899"/>
      <c r="DO122" s="899"/>
      <c r="DP122" s="899"/>
      <c r="DQ122" s="899">
        <v>13078</v>
      </c>
      <c r="DR122" s="899"/>
      <c r="DS122" s="899"/>
      <c r="DT122" s="899"/>
      <c r="DU122" s="899"/>
      <c r="DV122" s="876">
        <v>0.1</v>
      </c>
      <c r="DW122" s="876"/>
      <c r="DX122" s="876"/>
      <c r="DY122" s="876"/>
      <c r="DZ122" s="877"/>
    </row>
    <row r="123" spans="1:130" s="246"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443</v>
      </c>
      <c r="AB123" s="862"/>
      <c r="AC123" s="862"/>
      <c r="AD123" s="862"/>
      <c r="AE123" s="863"/>
      <c r="AF123" s="864" t="s">
        <v>128</v>
      </c>
      <c r="AG123" s="862"/>
      <c r="AH123" s="862"/>
      <c r="AI123" s="862"/>
      <c r="AJ123" s="863"/>
      <c r="AK123" s="864" t="s">
        <v>468</v>
      </c>
      <c r="AL123" s="862"/>
      <c r="AM123" s="862"/>
      <c r="AN123" s="862"/>
      <c r="AO123" s="863"/>
      <c r="AP123" s="909" t="s">
        <v>128</v>
      </c>
      <c r="AQ123" s="910"/>
      <c r="AR123" s="910"/>
      <c r="AS123" s="910"/>
      <c r="AT123" s="911"/>
      <c r="AU123" s="974"/>
      <c r="AV123" s="975"/>
      <c r="AW123" s="975"/>
      <c r="AX123" s="975"/>
      <c r="AY123" s="975"/>
      <c r="AZ123" s="277" t="s">
        <v>188</v>
      </c>
      <c r="BA123" s="277"/>
      <c r="BB123" s="277"/>
      <c r="BC123" s="277"/>
      <c r="BD123" s="277"/>
      <c r="BE123" s="277"/>
      <c r="BF123" s="277"/>
      <c r="BG123" s="277"/>
      <c r="BH123" s="277"/>
      <c r="BI123" s="277"/>
      <c r="BJ123" s="277"/>
      <c r="BK123" s="277"/>
      <c r="BL123" s="277"/>
      <c r="BM123" s="277"/>
      <c r="BN123" s="277"/>
      <c r="BO123" s="962" t="s">
        <v>480</v>
      </c>
      <c r="BP123" s="963"/>
      <c r="BQ123" s="917">
        <v>24115134</v>
      </c>
      <c r="BR123" s="918"/>
      <c r="BS123" s="918"/>
      <c r="BT123" s="918"/>
      <c r="BU123" s="918"/>
      <c r="BV123" s="918">
        <v>24698685</v>
      </c>
      <c r="BW123" s="918"/>
      <c r="BX123" s="918"/>
      <c r="BY123" s="918"/>
      <c r="BZ123" s="918"/>
      <c r="CA123" s="918">
        <v>24606027</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128</v>
      </c>
      <c r="DR123" s="862"/>
      <c r="DS123" s="862"/>
      <c r="DT123" s="862"/>
      <c r="DU123" s="863"/>
      <c r="DV123" s="909" t="s">
        <v>473</v>
      </c>
      <c r="DW123" s="910"/>
      <c r="DX123" s="910"/>
      <c r="DY123" s="910"/>
      <c r="DZ123" s="911"/>
    </row>
    <row r="124" spans="1:130" s="246"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128</v>
      </c>
      <c r="BR124" s="916"/>
      <c r="BS124" s="916"/>
      <c r="BT124" s="916"/>
      <c r="BU124" s="916"/>
      <c r="BV124" s="916" t="s">
        <v>468</v>
      </c>
      <c r="BW124" s="916"/>
      <c r="BX124" s="916"/>
      <c r="BY124" s="916"/>
      <c r="BZ124" s="916"/>
      <c r="CA124" s="916" t="s">
        <v>128</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v>1263112</v>
      </c>
      <c r="DH124" s="845"/>
      <c r="DI124" s="845"/>
      <c r="DJ124" s="845"/>
      <c r="DK124" s="846"/>
      <c r="DL124" s="847" t="s">
        <v>443</v>
      </c>
      <c r="DM124" s="845"/>
      <c r="DN124" s="845"/>
      <c r="DO124" s="845"/>
      <c r="DP124" s="846"/>
      <c r="DQ124" s="847" t="s">
        <v>128</v>
      </c>
      <c r="DR124" s="845"/>
      <c r="DS124" s="845"/>
      <c r="DT124" s="845"/>
      <c r="DU124" s="846"/>
      <c r="DV124" s="933" t="s">
        <v>128</v>
      </c>
      <c r="DW124" s="934"/>
      <c r="DX124" s="934"/>
      <c r="DY124" s="934"/>
      <c r="DZ124" s="935"/>
    </row>
    <row r="125" spans="1:130" s="246"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484</v>
      </c>
      <c r="AB125" s="862"/>
      <c r="AC125" s="862"/>
      <c r="AD125" s="862"/>
      <c r="AE125" s="863"/>
      <c r="AF125" s="864" t="s">
        <v>443</v>
      </c>
      <c r="AG125" s="862"/>
      <c r="AH125" s="862"/>
      <c r="AI125" s="862"/>
      <c r="AJ125" s="863"/>
      <c r="AK125" s="864" t="s">
        <v>128</v>
      </c>
      <c r="AL125" s="862"/>
      <c r="AM125" s="862"/>
      <c r="AN125" s="862"/>
      <c r="AO125" s="863"/>
      <c r="AP125" s="909" t="s">
        <v>485</v>
      </c>
      <c r="AQ125" s="910"/>
      <c r="AR125" s="910"/>
      <c r="AS125" s="910"/>
      <c r="AT125" s="91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443</v>
      </c>
      <c r="DM125" s="927"/>
      <c r="DN125" s="927"/>
      <c r="DO125" s="927"/>
      <c r="DP125" s="927"/>
      <c r="DQ125" s="927" t="s">
        <v>128</v>
      </c>
      <c r="DR125" s="927"/>
      <c r="DS125" s="927"/>
      <c r="DT125" s="927"/>
      <c r="DU125" s="927"/>
      <c r="DV125" s="928" t="s">
        <v>128</v>
      </c>
      <c r="DW125" s="928"/>
      <c r="DX125" s="928"/>
      <c r="DY125" s="928"/>
      <c r="DZ125" s="929"/>
    </row>
    <row r="126" spans="1:130" s="246"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443</v>
      </c>
      <c r="AQ126" s="910"/>
      <c r="AR126" s="910"/>
      <c r="AS126" s="910"/>
      <c r="AT126" s="91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6" customFormat="1" ht="26.25" customHeight="1" x14ac:dyDescent="0.15">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443</v>
      </c>
      <c r="AG127" s="862"/>
      <c r="AH127" s="862"/>
      <c r="AI127" s="862"/>
      <c r="AJ127" s="863"/>
      <c r="AK127" s="864" t="s">
        <v>484</v>
      </c>
      <c r="AL127" s="862"/>
      <c r="AM127" s="862"/>
      <c r="AN127" s="862"/>
      <c r="AO127" s="863"/>
      <c r="AP127" s="909" t="s">
        <v>128</v>
      </c>
      <c r="AQ127" s="910"/>
      <c r="AR127" s="910"/>
      <c r="AS127" s="910"/>
      <c r="AT127" s="911"/>
      <c r="AU127" s="282"/>
      <c r="AV127" s="282"/>
      <c r="AW127" s="282"/>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2"/>
      <c r="CB127" s="282"/>
      <c r="CC127" s="282"/>
      <c r="CD127" s="283"/>
      <c r="CE127" s="283"/>
      <c r="CF127" s="283"/>
      <c r="CG127" s="280"/>
      <c r="CH127" s="280"/>
      <c r="CI127" s="280"/>
      <c r="CJ127" s="281"/>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443</v>
      </c>
      <c r="DR127" s="899"/>
      <c r="DS127" s="899"/>
      <c r="DT127" s="899"/>
      <c r="DU127" s="899"/>
      <c r="DV127" s="876" t="s">
        <v>128</v>
      </c>
      <c r="DW127" s="876"/>
      <c r="DX127" s="876"/>
      <c r="DY127" s="876"/>
      <c r="DZ127" s="877"/>
    </row>
    <row r="128" spans="1:130" s="246"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6920</v>
      </c>
      <c r="AB128" s="883"/>
      <c r="AC128" s="883"/>
      <c r="AD128" s="883"/>
      <c r="AE128" s="884"/>
      <c r="AF128" s="885" t="s">
        <v>128</v>
      </c>
      <c r="AG128" s="883"/>
      <c r="AH128" s="883"/>
      <c r="AI128" s="883"/>
      <c r="AJ128" s="884"/>
      <c r="AK128" s="885" t="s">
        <v>128</v>
      </c>
      <c r="AL128" s="883"/>
      <c r="AM128" s="883"/>
      <c r="AN128" s="883"/>
      <c r="AO128" s="884"/>
      <c r="AP128" s="886"/>
      <c r="AQ128" s="887"/>
      <c r="AR128" s="887"/>
      <c r="AS128" s="887"/>
      <c r="AT128" s="888"/>
      <c r="AU128" s="282"/>
      <c r="AV128" s="282"/>
      <c r="AW128" s="282"/>
      <c r="AX128" s="889" t="s">
        <v>497</v>
      </c>
      <c r="AY128" s="890"/>
      <c r="AZ128" s="890"/>
      <c r="BA128" s="890"/>
      <c r="BB128" s="890"/>
      <c r="BC128" s="890"/>
      <c r="BD128" s="890"/>
      <c r="BE128" s="891"/>
      <c r="BF128" s="868" t="s">
        <v>443</v>
      </c>
      <c r="BG128" s="869"/>
      <c r="BH128" s="869"/>
      <c r="BI128" s="869"/>
      <c r="BJ128" s="869"/>
      <c r="BK128" s="869"/>
      <c r="BL128" s="892"/>
      <c r="BM128" s="868">
        <v>13.13</v>
      </c>
      <c r="BN128" s="869"/>
      <c r="BO128" s="869"/>
      <c r="BP128" s="869"/>
      <c r="BQ128" s="869"/>
      <c r="BR128" s="869"/>
      <c r="BS128" s="892"/>
      <c r="BT128" s="868">
        <v>20</v>
      </c>
      <c r="BU128" s="869"/>
      <c r="BV128" s="869"/>
      <c r="BW128" s="869"/>
      <c r="BX128" s="869"/>
      <c r="BY128" s="869"/>
      <c r="BZ128" s="870"/>
      <c r="CA128" s="283"/>
      <c r="CB128" s="283"/>
      <c r="CC128" s="283"/>
      <c r="CD128" s="283"/>
      <c r="CE128" s="283"/>
      <c r="CF128" s="283"/>
      <c r="CG128" s="280"/>
      <c r="CH128" s="280"/>
      <c r="CI128" s="280"/>
      <c r="CJ128" s="281"/>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443</v>
      </c>
      <c r="DR128" s="873"/>
      <c r="DS128" s="873"/>
      <c r="DT128" s="873"/>
      <c r="DU128" s="873"/>
      <c r="DV128" s="874" t="s">
        <v>443</v>
      </c>
      <c r="DW128" s="874"/>
      <c r="DX128" s="874"/>
      <c r="DY128" s="874"/>
      <c r="DZ128" s="875"/>
    </row>
    <row r="129" spans="1:131" s="246"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10833998</v>
      </c>
      <c r="AB129" s="862"/>
      <c r="AC129" s="862"/>
      <c r="AD129" s="862"/>
      <c r="AE129" s="863"/>
      <c r="AF129" s="864">
        <v>10806402</v>
      </c>
      <c r="AG129" s="862"/>
      <c r="AH129" s="862"/>
      <c r="AI129" s="862"/>
      <c r="AJ129" s="863"/>
      <c r="AK129" s="864">
        <v>11401481</v>
      </c>
      <c r="AL129" s="862"/>
      <c r="AM129" s="862"/>
      <c r="AN129" s="862"/>
      <c r="AO129" s="863"/>
      <c r="AP129" s="865"/>
      <c r="AQ129" s="866"/>
      <c r="AR129" s="866"/>
      <c r="AS129" s="866"/>
      <c r="AT129" s="867"/>
      <c r="AU129" s="284"/>
      <c r="AV129" s="284"/>
      <c r="AW129" s="284"/>
      <c r="AX129" s="831" t="s">
        <v>500</v>
      </c>
      <c r="AY129" s="832"/>
      <c r="AZ129" s="832"/>
      <c r="BA129" s="832"/>
      <c r="BB129" s="832"/>
      <c r="BC129" s="832"/>
      <c r="BD129" s="832"/>
      <c r="BE129" s="833"/>
      <c r="BF129" s="851" t="s">
        <v>128</v>
      </c>
      <c r="BG129" s="852"/>
      <c r="BH129" s="852"/>
      <c r="BI129" s="852"/>
      <c r="BJ129" s="852"/>
      <c r="BK129" s="852"/>
      <c r="BL129" s="853"/>
      <c r="BM129" s="851">
        <v>18.13</v>
      </c>
      <c r="BN129" s="852"/>
      <c r="BO129" s="852"/>
      <c r="BP129" s="852"/>
      <c r="BQ129" s="852"/>
      <c r="BR129" s="852"/>
      <c r="BS129" s="853"/>
      <c r="BT129" s="851">
        <v>30</v>
      </c>
      <c r="BU129" s="854"/>
      <c r="BV129" s="854"/>
      <c r="BW129" s="854"/>
      <c r="BX129" s="854"/>
      <c r="BY129" s="854"/>
      <c r="BZ129" s="85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1147998</v>
      </c>
      <c r="AB130" s="862"/>
      <c r="AC130" s="862"/>
      <c r="AD130" s="862"/>
      <c r="AE130" s="863"/>
      <c r="AF130" s="864">
        <v>1082553</v>
      </c>
      <c r="AG130" s="862"/>
      <c r="AH130" s="862"/>
      <c r="AI130" s="862"/>
      <c r="AJ130" s="863"/>
      <c r="AK130" s="864">
        <v>1094015</v>
      </c>
      <c r="AL130" s="862"/>
      <c r="AM130" s="862"/>
      <c r="AN130" s="862"/>
      <c r="AO130" s="863"/>
      <c r="AP130" s="865"/>
      <c r="AQ130" s="866"/>
      <c r="AR130" s="866"/>
      <c r="AS130" s="866"/>
      <c r="AT130" s="867"/>
      <c r="AU130" s="284"/>
      <c r="AV130" s="284"/>
      <c r="AW130" s="284"/>
      <c r="AX130" s="831" t="s">
        <v>503</v>
      </c>
      <c r="AY130" s="832"/>
      <c r="AZ130" s="832"/>
      <c r="BA130" s="832"/>
      <c r="BB130" s="832"/>
      <c r="BC130" s="832"/>
      <c r="BD130" s="832"/>
      <c r="BE130" s="833"/>
      <c r="BF130" s="834">
        <v>0.2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9686000</v>
      </c>
      <c r="AB131" s="845"/>
      <c r="AC131" s="845"/>
      <c r="AD131" s="845"/>
      <c r="AE131" s="846"/>
      <c r="AF131" s="847">
        <v>9723849</v>
      </c>
      <c r="AG131" s="845"/>
      <c r="AH131" s="845"/>
      <c r="AI131" s="845"/>
      <c r="AJ131" s="846"/>
      <c r="AK131" s="847">
        <v>10307466</v>
      </c>
      <c r="AL131" s="845"/>
      <c r="AM131" s="845"/>
      <c r="AN131" s="845"/>
      <c r="AO131" s="846"/>
      <c r="AP131" s="848"/>
      <c r="AQ131" s="849"/>
      <c r="AR131" s="849"/>
      <c r="AS131" s="849"/>
      <c r="AT131" s="850"/>
      <c r="AU131" s="284"/>
      <c r="AV131" s="284"/>
      <c r="AW131" s="284"/>
      <c r="AX131" s="809" t="s">
        <v>505</v>
      </c>
      <c r="AY131" s="810"/>
      <c r="AZ131" s="810"/>
      <c r="BA131" s="810"/>
      <c r="BB131" s="810"/>
      <c r="BC131" s="810"/>
      <c r="BD131" s="810"/>
      <c r="BE131" s="811"/>
      <c r="BF131" s="812" t="s">
        <v>475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0.15048523599999999</v>
      </c>
      <c r="AB132" s="825"/>
      <c r="AC132" s="825"/>
      <c r="AD132" s="825"/>
      <c r="AE132" s="826"/>
      <c r="AF132" s="827">
        <v>0.30715203400000002</v>
      </c>
      <c r="AG132" s="825"/>
      <c r="AH132" s="825"/>
      <c r="AI132" s="825"/>
      <c r="AJ132" s="826"/>
      <c r="AK132" s="827">
        <v>0.43595583999999998</v>
      </c>
      <c r="AL132" s="825"/>
      <c r="AM132" s="825"/>
      <c r="AN132" s="825"/>
      <c r="AO132" s="826"/>
      <c r="AP132" s="828"/>
      <c r="AQ132" s="829"/>
      <c r="AR132" s="829"/>
      <c r="AS132" s="829"/>
      <c r="AT132" s="83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1.1000000000000001</v>
      </c>
      <c r="AB133" s="804"/>
      <c r="AC133" s="804"/>
      <c r="AD133" s="804"/>
      <c r="AE133" s="805"/>
      <c r="AF133" s="803">
        <v>0.6</v>
      </c>
      <c r="AG133" s="804"/>
      <c r="AH133" s="804"/>
      <c r="AI133" s="804"/>
      <c r="AJ133" s="805"/>
      <c r="AK133" s="803">
        <v>0.2</v>
      </c>
      <c r="AL133" s="804"/>
      <c r="AM133" s="804"/>
      <c r="AN133" s="804"/>
      <c r="AO133" s="805"/>
      <c r="AP133" s="806"/>
      <c r="AQ133" s="807"/>
      <c r="AR133" s="807"/>
      <c r="AS133" s="807"/>
      <c r="AT133" s="80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MXugs94eTSGwATRRTs2piPs2DOiCGqjiwP1CzmjAAIzKJPzZcbebz0TSomxP0ZF9mPA+s9+RYicgC/kXi4V9Cw==" saltValue="rOeQpL6dnnytqrGK/kYW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YTz7LuOadhgon6hSfpo+DKErUnD3jRADXpHPorK6bpjDIOwxClRvHi0E+bn9DTkH0RWJfPN/oJho7ZZ9vBX7Bw==" saltValue="9XN3cEAP918TemrqSvOT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oY69e+fZY1k0F2KBtFh29TbeEvZW/IEGjC7sdI8/kUiSWFJtcBYNFefICxbp/b7xxZleLBKt7MzhHalipuysQ==" saltValue="PvsoqMZ24ZbBWQfYg1SI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7"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8"/>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8" t="s">
        <v>517</v>
      </c>
      <c r="AL9" s="1229"/>
      <c r="AM9" s="1229"/>
      <c r="AN9" s="1230"/>
      <c r="AO9" s="312">
        <v>3125906</v>
      </c>
      <c r="AP9" s="312">
        <v>56501</v>
      </c>
      <c r="AQ9" s="313">
        <v>70597</v>
      </c>
      <c r="AR9" s="314">
        <v>-20</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8" t="s">
        <v>518</v>
      </c>
      <c r="AL10" s="1229"/>
      <c r="AM10" s="1229"/>
      <c r="AN10" s="1230"/>
      <c r="AO10" s="315">
        <v>125362</v>
      </c>
      <c r="AP10" s="315">
        <v>2266</v>
      </c>
      <c r="AQ10" s="316">
        <v>6273</v>
      </c>
      <c r="AR10" s="317">
        <v>-63.9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8" t="s">
        <v>519</v>
      </c>
      <c r="AL11" s="1229"/>
      <c r="AM11" s="1229"/>
      <c r="AN11" s="1230"/>
      <c r="AO11" s="315" t="s">
        <v>520</v>
      </c>
      <c r="AP11" s="315" t="s">
        <v>520</v>
      </c>
      <c r="AQ11" s="316">
        <v>1314</v>
      </c>
      <c r="AR11" s="317" t="s">
        <v>520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8" t="s">
        <v>521</v>
      </c>
      <c r="AL12" s="1229"/>
      <c r="AM12" s="1229"/>
      <c r="AN12" s="1230"/>
      <c r="AO12" s="315" t="s">
        <v>520</v>
      </c>
      <c r="AP12" s="315" t="s">
        <v>520</v>
      </c>
      <c r="AQ12" s="316">
        <v>3</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8" t="s">
        <v>522</v>
      </c>
      <c r="AL13" s="1229"/>
      <c r="AM13" s="1229"/>
      <c r="AN13" s="1230"/>
      <c r="AO13" s="315">
        <v>94661</v>
      </c>
      <c r="AP13" s="315">
        <v>1711</v>
      </c>
      <c r="AQ13" s="316">
        <v>2424</v>
      </c>
      <c r="AR13" s="317">
        <v>-29.4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8" t="s">
        <v>523</v>
      </c>
      <c r="AL14" s="1229"/>
      <c r="AM14" s="1229"/>
      <c r="AN14" s="1230"/>
      <c r="AO14" s="315">
        <v>43094</v>
      </c>
      <c r="AP14" s="315">
        <v>779</v>
      </c>
      <c r="AQ14" s="316">
        <v>1774</v>
      </c>
      <c r="AR14" s="317">
        <v>-56.1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1" t="s">
        <v>524</v>
      </c>
      <c r="AL15" s="1232"/>
      <c r="AM15" s="1232"/>
      <c r="AN15" s="1233"/>
      <c r="AO15" s="315">
        <v>-176715</v>
      </c>
      <c r="AP15" s="315">
        <v>-3194</v>
      </c>
      <c r="AQ15" s="316">
        <v>-4858</v>
      </c>
      <c r="AR15" s="317">
        <v>-34.299999999999997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1" t="s">
        <v>188</v>
      </c>
      <c r="AL16" s="1232"/>
      <c r="AM16" s="1232"/>
      <c r="AN16" s="1233"/>
      <c r="AO16" s="315">
        <v>3212308</v>
      </c>
      <c r="AP16" s="315">
        <v>58063</v>
      </c>
      <c r="AQ16" s="316">
        <v>77526</v>
      </c>
      <c r="AR16" s="317">
        <v>-25.1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526</v>
      </c>
      <c r="AP20" s="324" t="s">
        <v>527</v>
      </c>
      <c r="AQ20" s="325" t="s">
        <v>528</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4" t="s">
        <v>529</v>
      </c>
      <c r="AL21" s="1235"/>
      <c r="AM21" s="1235"/>
      <c r="AN21" s="1236"/>
      <c r="AO21" s="328">
        <v>5.84</v>
      </c>
      <c r="AP21" s="329">
        <v>7.31</v>
      </c>
      <c r="AQ21" s="330">
        <v>-1.47</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4" t="s">
        <v>530</v>
      </c>
      <c r="AL22" s="1235"/>
      <c r="AM22" s="1235"/>
      <c r="AN22" s="1236"/>
      <c r="AO22" s="333">
        <v>95.6</v>
      </c>
      <c r="AP22" s="334">
        <v>98.5</v>
      </c>
      <c r="AQ22" s="335">
        <v>-2.9</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7"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8"/>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534</v>
      </c>
      <c r="AL32" s="1218"/>
      <c r="AM32" s="1218"/>
      <c r="AN32" s="1219"/>
      <c r="AO32" s="343">
        <v>972440</v>
      </c>
      <c r="AP32" s="343">
        <v>17577</v>
      </c>
      <c r="AQ32" s="344">
        <v>38968</v>
      </c>
      <c r="AR32" s="345">
        <v>-54.9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535</v>
      </c>
      <c r="AL33" s="1218"/>
      <c r="AM33" s="1218"/>
      <c r="AN33" s="1219"/>
      <c r="AO33" s="343" t="s">
        <v>520</v>
      </c>
      <c r="AP33" s="343" t="s">
        <v>520</v>
      </c>
      <c r="AQ33" s="344" t="s">
        <v>520</v>
      </c>
      <c r="AR33" s="345"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536</v>
      </c>
      <c r="AL34" s="1218"/>
      <c r="AM34" s="1218"/>
      <c r="AN34" s="1219"/>
      <c r="AO34" s="343" t="s">
        <v>520</v>
      </c>
      <c r="AP34" s="343" t="s">
        <v>520</v>
      </c>
      <c r="AQ34" s="344">
        <v>58</v>
      </c>
      <c r="AR34" s="345"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537</v>
      </c>
      <c r="AL35" s="1218"/>
      <c r="AM35" s="1218"/>
      <c r="AN35" s="1219"/>
      <c r="AO35" s="343">
        <v>118859</v>
      </c>
      <c r="AP35" s="343">
        <v>2148</v>
      </c>
      <c r="AQ35" s="344">
        <v>12321</v>
      </c>
      <c r="AR35" s="345">
        <v>-82.6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538</v>
      </c>
      <c r="AL36" s="1218"/>
      <c r="AM36" s="1218"/>
      <c r="AN36" s="1219"/>
      <c r="AO36" s="343">
        <v>47652</v>
      </c>
      <c r="AP36" s="343">
        <v>861</v>
      </c>
      <c r="AQ36" s="344">
        <v>1771</v>
      </c>
      <c r="AR36" s="345">
        <v>-51.4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539</v>
      </c>
      <c r="AL37" s="1218"/>
      <c r="AM37" s="1218"/>
      <c r="AN37" s="1219"/>
      <c r="AO37" s="343" t="s">
        <v>520</v>
      </c>
      <c r="AP37" s="343" t="s">
        <v>520</v>
      </c>
      <c r="AQ37" s="344">
        <v>588</v>
      </c>
      <c r="AR37" s="345"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4" t="s">
        <v>540</v>
      </c>
      <c r="AL38" s="1215"/>
      <c r="AM38" s="1215"/>
      <c r="AN38" s="1216"/>
      <c r="AO38" s="346" t="s">
        <v>520</v>
      </c>
      <c r="AP38" s="346" t="s">
        <v>520</v>
      </c>
      <c r="AQ38" s="347">
        <v>1</v>
      </c>
      <c r="AR38" s="335" t="s">
        <v>520</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4" t="s">
        <v>541</v>
      </c>
      <c r="AL39" s="1215"/>
      <c r="AM39" s="1215"/>
      <c r="AN39" s="1216"/>
      <c r="AO39" s="343" t="s">
        <v>520</v>
      </c>
      <c r="AP39" s="343" t="s">
        <v>520</v>
      </c>
      <c r="AQ39" s="344">
        <v>-5205</v>
      </c>
      <c r="AR39" s="345" t="s">
        <v>520</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542</v>
      </c>
      <c r="AL40" s="1218"/>
      <c r="AM40" s="1218"/>
      <c r="AN40" s="1219"/>
      <c r="AO40" s="343">
        <v>-1094015</v>
      </c>
      <c r="AP40" s="343">
        <v>-19774</v>
      </c>
      <c r="AQ40" s="344">
        <v>-35431</v>
      </c>
      <c r="AR40" s="345">
        <v>-44.2</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3">
        <v>44936</v>
      </c>
      <c r="AP41" s="343">
        <v>812</v>
      </c>
      <c r="AQ41" s="344">
        <v>13072</v>
      </c>
      <c r="AR41" s="345">
        <v>-93.8</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543</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545</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23" t="s">
        <v>512</v>
      </c>
      <c r="AN49" s="1225" t="s">
        <v>546</v>
      </c>
      <c r="AO49" s="1226"/>
      <c r="AP49" s="1226"/>
      <c r="AQ49" s="1226"/>
      <c r="AR49" s="122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24"/>
      <c r="AN50" s="359" t="s">
        <v>547</v>
      </c>
      <c r="AO50" s="360" t="s">
        <v>548</v>
      </c>
      <c r="AP50" s="361" t="s">
        <v>549</v>
      </c>
      <c r="AQ50" s="362" t="s">
        <v>550</v>
      </c>
      <c r="AR50" s="363"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552</v>
      </c>
      <c r="AL51" s="356"/>
      <c r="AM51" s="364">
        <v>2272340</v>
      </c>
      <c r="AN51" s="365">
        <v>42095</v>
      </c>
      <c r="AO51" s="366">
        <v>-24.8</v>
      </c>
      <c r="AP51" s="367">
        <v>57295</v>
      </c>
      <c r="AQ51" s="368">
        <v>5.7</v>
      </c>
      <c r="AR51" s="369">
        <v>-30.5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553</v>
      </c>
      <c r="AM52" s="372">
        <v>1787463</v>
      </c>
      <c r="AN52" s="373">
        <v>33113</v>
      </c>
      <c r="AO52" s="374">
        <v>-28.4</v>
      </c>
      <c r="AP52" s="375">
        <v>32771</v>
      </c>
      <c r="AQ52" s="376">
        <v>10.4</v>
      </c>
      <c r="AR52" s="377">
        <v>-38.799999999999997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554</v>
      </c>
      <c r="AL53" s="356"/>
      <c r="AM53" s="364">
        <v>2424654</v>
      </c>
      <c r="AN53" s="365">
        <v>44657</v>
      </c>
      <c r="AO53" s="366">
        <v>6.1</v>
      </c>
      <c r="AP53" s="367">
        <v>54110</v>
      </c>
      <c r="AQ53" s="368">
        <v>-5.6</v>
      </c>
      <c r="AR53" s="369">
        <v>11.7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553</v>
      </c>
      <c r="AM54" s="372">
        <v>1402704</v>
      </c>
      <c r="AN54" s="373">
        <v>25835</v>
      </c>
      <c r="AO54" s="374">
        <v>-22</v>
      </c>
      <c r="AP54" s="375">
        <v>30620</v>
      </c>
      <c r="AQ54" s="376">
        <v>-6.6</v>
      </c>
      <c r="AR54" s="377">
        <v>-15.4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555</v>
      </c>
      <c r="AL55" s="356"/>
      <c r="AM55" s="364">
        <v>2340014</v>
      </c>
      <c r="AN55" s="365">
        <v>42790</v>
      </c>
      <c r="AO55" s="366">
        <v>-4.2</v>
      </c>
      <c r="AP55" s="367">
        <v>54684</v>
      </c>
      <c r="AQ55" s="368">
        <v>1.1000000000000001</v>
      </c>
      <c r="AR55" s="369">
        <v>-5.3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553</v>
      </c>
      <c r="AM56" s="372">
        <v>1425624</v>
      </c>
      <c r="AN56" s="373">
        <v>26069</v>
      </c>
      <c r="AO56" s="374">
        <v>0.9</v>
      </c>
      <c r="AP56" s="375">
        <v>32829</v>
      </c>
      <c r="AQ56" s="376">
        <v>7.2</v>
      </c>
      <c r="AR56" s="377">
        <v>-6.3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556</v>
      </c>
      <c r="AL57" s="356"/>
      <c r="AM57" s="364">
        <v>1621899</v>
      </c>
      <c r="AN57" s="365">
        <v>29460</v>
      </c>
      <c r="AO57" s="366">
        <v>-31.2</v>
      </c>
      <c r="AP57" s="367">
        <v>62383</v>
      </c>
      <c r="AQ57" s="368">
        <v>14.1</v>
      </c>
      <c r="AR57" s="369">
        <v>-45.3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553</v>
      </c>
      <c r="AM58" s="372">
        <v>1166555</v>
      </c>
      <c r="AN58" s="373">
        <v>21189</v>
      </c>
      <c r="AO58" s="374">
        <v>-18.7</v>
      </c>
      <c r="AP58" s="375">
        <v>35325</v>
      </c>
      <c r="AQ58" s="376">
        <v>7.6</v>
      </c>
      <c r="AR58" s="377">
        <v>-26.3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557</v>
      </c>
      <c r="AL59" s="356"/>
      <c r="AM59" s="364">
        <v>2067424</v>
      </c>
      <c r="AN59" s="365">
        <v>37369</v>
      </c>
      <c r="AO59" s="366">
        <v>26.8</v>
      </c>
      <c r="AP59" s="367">
        <v>63812</v>
      </c>
      <c r="AQ59" s="368">
        <v>2.2999999999999998</v>
      </c>
      <c r="AR59" s="369">
        <v>24.5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553</v>
      </c>
      <c r="AM60" s="372">
        <v>1778064</v>
      </c>
      <c r="AN60" s="373">
        <v>32139</v>
      </c>
      <c r="AO60" s="374">
        <v>51.7</v>
      </c>
      <c r="AP60" s="375">
        <v>33848</v>
      </c>
      <c r="AQ60" s="376">
        <v>-4.2</v>
      </c>
      <c r="AR60" s="377">
        <v>55.9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558</v>
      </c>
      <c r="AL61" s="378"/>
      <c r="AM61" s="379">
        <v>2145266</v>
      </c>
      <c r="AN61" s="380">
        <v>39274</v>
      </c>
      <c r="AO61" s="381">
        <v>-5.5</v>
      </c>
      <c r="AP61" s="382">
        <v>58457</v>
      </c>
      <c r="AQ61" s="383">
        <v>3.5</v>
      </c>
      <c r="AR61" s="369">
        <v>-9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553</v>
      </c>
      <c r="AM62" s="372">
        <v>1512082</v>
      </c>
      <c r="AN62" s="373">
        <v>27669</v>
      </c>
      <c r="AO62" s="374">
        <v>-3.3</v>
      </c>
      <c r="AP62" s="375">
        <v>33079</v>
      </c>
      <c r="AQ62" s="376">
        <v>2.9</v>
      </c>
      <c r="AR62" s="377">
        <v>-6.2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EZ/h6r1o+nymk9L3al51pzXgYsqyrp29/B3PzmYrxjUeBg/iSm4FhD6ec3PLIXnjvmuVfeZ3uLNeP6tE/uWIMA==" saltValue="JbhE4L9OiR5RTvbaNSfK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20" spans="125:125" ht="13.5" hidden="1" customHeight="1" x14ac:dyDescent="0.15"/>
    <row r="121" spans="125:125" ht="13.5" hidden="1" customHeight="1" x14ac:dyDescent="0.15">
      <c r="DU121" s="290"/>
    </row>
  </sheetData>
  <sheetProtection algorithmName="SHA-512" hashValue="3P6W7YDbJn4d4yyrw4PZJWRfid+wMP4480ulFbhJPDNYs3SYMZcSgRu1svd3G7NR01yxrHzmW4u4RyNoInux5A==" saltValue="5hZyKQvMQLhFjG3Qne5h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sheetData>
  <sheetProtection algorithmName="SHA-512" hashValue="UAcPssn+DSDODM1pDOQDWoU7CAGugPxROna/xpTIJWW/9+pbovRndto/CRvKR5B7Wq1iXnIEY2MdYuEqYxUMew==" saltValue="if2yO99rQ4cv5W+eXklj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9" t="s">
        <v>3</v>
      </c>
      <c r="D47" s="1239"/>
      <c r="E47" s="1240"/>
      <c r="F47" s="11">
        <v>23.55</v>
      </c>
      <c r="G47" s="12">
        <v>23.5</v>
      </c>
      <c r="H47" s="12">
        <v>21.08</v>
      </c>
      <c r="I47" s="12">
        <v>24.98</v>
      </c>
      <c r="J47" s="13">
        <v>20.87</v>
      </c>
    </row>
    <row r="48" spans="2:10" ht="57.75" customHeight="1" x14ac:dyDescent="0.15">
      <c r="B48" s="14"/>
      <c r="C48" s="1241" t="s">
        <v>4</v>
      </c>
      <c r="D48" s="1241"/>
      <c r="E48" s="1242"/>
      <c r="F48" s="15">
        <v>6.38</v>
      </c>
      <c r="G48" s="16">
        <v>6.22</v>
      </c>
      <c r="H48" s="16">
        <v>7.05</v>
      </c>
      <c r="I48" s="16">
        <v>6.01</v>
      </c>
      <c r="J48" s="17">
        <v>6.57</v>
      </c>
    </row>
    <row r="49" spans="2:10" ht="57.75" customHeight="1" thickBot="1" x14ac:dyDescent="0.2">
      <c r="B49" s="18"/>
      <c r="C49" s="1243" t="s">
        <v>5</v>
      </c>
      <c r="D49" s="1243"/>
      <c r="E49" s="1244"/>
      <c r="F49" s="19">
        <v>1.57</v>
      </c>
      <c r="G49" s="20">
        <v>2.14</v>
      </c>
      <c r="H49" s="20">
        <v>0.44</v>
      </c>
      <c r="I49" s="20">
        <v>2.79</v>
      </c>
      <c r="J49" s="21" t="s">
        <v>567</v>
      </c>
    </row>
    <row r="50" spans="2:10" ht="13.5" customHeight="1" x14ac:dyDescent="0.15"/>
  </sheetData>
  <sheetProtection algorithmName="SHA-512" hashValue="QrTNIEROyAEKEZHEXzfw5hWmZ1oymFVQK7xq3oMYUQwZ6/ndm0a/4b+Qkyx7l5Ksiw16q5egWyq50QbqiBWaIw==" saltValue="9NmOpXu30r56reJbRlHS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2022-03-14T06:14:36Z</cp:lastPrinted>
  <dcterms:created xsi:type="dcterms:W3CDTF">2022-02-02T05:16:15Z</dcterms:created>
  <dcterms:modified xsi:type="dcterms:W3CDTF">2022-09-28T05:42:09Z</dcterms:modified>
  <cp:category/>
</cp:coreProperties>
</file>