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636\Desktop\"/>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V23" i="12"/>
  <c r="Q2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<sst xmlns="http://schemas.openxmlformats.org/spreadsheetml/2006/main" count="1188" uniqueCount="632">
  <si>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</si>
  <si>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</si>
  <si>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</si>
  <si>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</si>
  <si>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</si>
  <si>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</si>
  <si>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</si>
  <si>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</si>
  <si>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</si>
  <si>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</si>
  <si>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</si>
  <si>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</si>
  <si>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</si>
  <si>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</si>
  <si>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</si>
  <si>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</si>
  <si>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</si>
  <si>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</si>
  <si>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</si>
  <si>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</si>
  <si>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</si>
  <si>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</si>
  <si>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</si>
  <si>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</si>
  <si>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</si>
  <si>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</si>
  <si>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</si>
  <si>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</si>
  <si>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</si>
  <si>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</si>
  <si>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</si>
  <si>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</si>
  <si>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</si>
  <si>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</si>
  <si>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</si>
  <si>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</si>
  <si>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</si>
  <si>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</si>
  <si>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</si>
  <si>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</si>
  <si>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</si>
  <si>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</si>
  <si>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</si>
  <si>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</si>
  <si>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</si>
  <si>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</si>
  <si>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</si>
  <si>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</si>
  <si>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</si>
  <si>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</si>
  <si>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</si>
  <si>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</si>
  <si>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</si>
  <si>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</si>
  <si>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</si>
  <si>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</si>
  <si>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</si>
  <si>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</si>
  <si>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</si>
  <si>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</si>
  <si>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</si>
  <si>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</si>
  <si>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</si>
  <si>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</si>
  <si>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</si>
  <si>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</si>
  <si>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</si>
  <si>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</si>
  <si>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</si>
  <si>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</si>
  <si>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</si>
  <si>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</si>
  <si>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</si>
  <si>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</si>
  <si>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</si>
  <si>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</si>
  <si>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</si>
  <si>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</si>
  <si>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</si>
  <si>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</si>
  <si>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</si>
  <si>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</si>
  <si>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</si>
  <si>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</si>
  <si>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</si>
  <si>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</si>
  <si>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</si>
  <si>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</si>
  <si>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</si>
  <si>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</si>
  <si>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</si>
  <si>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</si>
  <si>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</si>
  <si>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</si>
  <si>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</si>
  <si>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</si>
  <si>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</si>
  <si>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</si>
  <si>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</si>
  <si>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</si>
  <si>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</si>
  <si>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</si>
  <si>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</si>
  <si>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</si>
  <si>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</si>
  <si>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</si>
  <si>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</si>
  <si>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</si>
  <si>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</si>
  <si>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</si>
  <si>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</si>
  <si>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</si>
  <si>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</si>
  <si>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</si>
  <si>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</si>
  <si>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</si>
  <si>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</si>
  <si>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</si>
  <si>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</si>
  <si>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</si>
  <si>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</si>
  <si>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</si>
  <si>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</si>
  <si>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</si>
  <si>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</si>
  <si>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</si>
  <si>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</si>
  <si>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</si>
  <si>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</si>
  <si>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</si>
  <si>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</si>
  <si>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</si>
  <si>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</si>
  <si>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</si>
  <si>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</si>
  <si>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</si>
  <si>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</si>
  <si>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</si>
  <si>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</si>
  <si>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</si>
  <si>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</si>
  <si>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</si>
  <si>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</si>
  <si>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</si>
  <si>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</si>
  <si>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</si>
  <si>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</si>
  <si>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</si>
  <si>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</si>
  <si>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</si>
  <si>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</si>
  <si>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</si>
  <si>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</si>
  <si>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</si>
  <si>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</si>
  <si>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</si>
  <si>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</si>
  <si>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</si>
  <si>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</si>
  <si>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</si>
  <si>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</si>
  <si>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</si>
  <si>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</si>
  <si>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</si>
  <si>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</si>
  <si>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</si>
  <si>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</si>
  <si>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</si>
  <si>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</si>
  <si>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</si>
  <si>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</si>
  <si>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</si>
  <si>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</si>
  <si>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</si>
  <si>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</si>
  <si>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</si>
  <si>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</si>
  <si>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</si>
  <si>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</si>
  <si>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</si>
  <si>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</si>
  <si>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</si>
  <si>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</si>
  <si>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</si>
  <si>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</si>
  <si>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</si>
  <si>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</si>
  <si>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</si>
  <si>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</si>
  <si>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</si>
  <si>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</si>
  <si>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</si>
  <si>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</si>
  <si>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</si>
  <si>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</si>
  <si>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</si>
  <si>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</si>
  <si>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</si>
  <si>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</si>
  <si>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</si>
  <si>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</si>
  <si>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</si>
  <si>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</si>
  <si>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</si>
  <si>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</si>
  <si>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</si>
  <si>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</si>
  <si>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</si>
  <si>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</si>
  <si>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</si>
  <si>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</si>
  <si>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</si>
  <si>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</si>
  <si>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</si>
  <si>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岐阜県瑞穂市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</si>
  <si>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</si>
  <si>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</si>
  <si>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</si>
  <si>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</si>
  <si>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</si>
  <si>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</si>
  <si>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</si>
  <si>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</si>
  <si>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</si>
  <si>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</si>
  <si>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</si>
  <si>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</si>
  <si>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</si>
  <si>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</si>
  <si>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</si>
  <si>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</si>
  <si>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</si>
  <si>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</si>
  <si>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</si>
  <si>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</si>
  <si>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</si>
  <si>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</si>
  <si>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</si>
  <si>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</si>
  <si>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</si>
  <si>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</si>
  <si>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</si>
  <si>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</si>
  <si>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</si>
  <si>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</si>
  <si>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</si>
  <si>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</si>
  <si>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</si>
  <si>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</si>
  <si>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</si>
  <si>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</si>
  <si>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</si>
  <si>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</si>
  <si>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</si>
  <si>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</si>
  <si>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</si>
  <si>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</si>
  <si>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</si>
  <si>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</si>
  <si>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</si>
  <si>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</si>
  <si>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</si>
  <si>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</si>
  <si>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</si>
  <si>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</si>
  <si>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</si>
  <si>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</si>
  <si>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</si>
  <si>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</si>
  <si>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</si>
  <si>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</si>
  <si>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</si>
  <si>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</si>
  <si>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</si>
  <si>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</si>
  <si>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</si>
  <si>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</si>
  <si>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</si>
  <si>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</si>
  <si>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</si>
  <si>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</si>
  <si>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</si>
  <si>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</si>
  <si>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</si>
  <si>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</si>
  <si>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</si>
  <si>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</si>
  <si>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</si>
  <si>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</si>
  <si>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</si>
  <si>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</si>
  <si>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</si>
  <si>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</si>
  <si>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</si>
  <si>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</si>
  <si>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</si>
  <si>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</si>
  <si>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</si>
  <si>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</si>
  <si>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</si>
  <si>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</si>
  <si>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</si>
  <si>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</si>
  <si>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</si>
  <si>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</si>
  <si>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</si>
  <si>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</si>
  <si>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</si>
  <si>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</si>
  <si>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</si>
  <si>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</si>
  <si>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</si>
  <si>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</si>
  <si>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</si>
  <si>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</si>
  <si>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</si>
  <si>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</si>
  <si>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</si>
  <si>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</si>
  <si>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</si>
  <si>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</si>
  <si>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</si>
  <si>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</si>
  <si>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</si>
  <si>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</si>
  <si>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</si>
  <si>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</si>
  <si>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</si>
  <si>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</si>
  <si>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</si>
  <si>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</si>
  <si>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</si>
  <si>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</si>
  <si>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</si>
  <si>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</si>
  <si>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</si>
  <si>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</si>
  <si>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</si>
  <si>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</si>
  <si>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</si>
  <si>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</si>
  <si>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</si>
  <si>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</si>
  <si>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</si>
  <si>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</si>
  <si>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</si>
  <si>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</si>
  <si>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</si>
  <si>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</si>
  <si>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</si>
  <si>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</si>
  <si>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</si>
  <si>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</si>
  <si>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</si>
  <si>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</si>
  <si>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</si>
  <si>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</si>
  <si>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</si>
  <si>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</si>
  <si>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</si>
  <si>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</si>
  <si>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</si>
  <si>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</si>
  <si>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岐阜県瑞穂市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</si>
  <si>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</si>
  <si>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</si>
  <si>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</si>
  <si>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</si>
  <si>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</si>
  <si>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</si>
  <si>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</si>
  <si>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</si>
  <si>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</si>
  <si>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</si>
  <si>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</si>
  <si>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</si>
  <si>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</si>
  <si>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</si>
  <si>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</si>
  <si>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</si>
  <si>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</si>
  <si>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</si>
  <si>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</si>
  <si>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</si>
  <si>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</si>
  <si>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</si>
  <si>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</si>
  <si>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</si>
  <si>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</si>
  <si>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</si>
  <si>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</si>
  <si>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</si>
  <si>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</si>
  <si>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</si>
  <si>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</si>
  <si>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</si>
  <si>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</si>
  <si>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</si>
  <si>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</si>
  <si>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</si>
  <si>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</si>
  <si>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</si>
  <si>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</si>
  <si>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</si>
  <si>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</si>
  <si>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</si>
  <si>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</si>
  <si>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</si>
  <si>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</si>
  <si>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</si>
  <si>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</si>
  <si>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</si>
  <si>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</si>
  <si>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</si>
  <si>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</si>
  <si>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</si>
  <si>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</si>
  <si>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</si>
  <si>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</si>
  <si>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</si>
  <si>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</si>
  <si>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</si>
  <si>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</si>
  <si>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</si>
  <si>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</si>
  <si>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</si>
  <si>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</si>
  <si>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</si>
  <si>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</si>
  <si>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</si>
  <si>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</si>
  <si>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</si>
  <si>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</si>
  <si>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</si>
  <si>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</si>
  <si>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</si>
  <si>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</si>
  <si>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</si>
  <si>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</si>
  <si>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</si>
  <si>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</si>
  <si>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</si>
  <si>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</si>
  <si>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</si>
  <si>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</si>
  <si>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</si>
  <si>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</si>
  <si>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</si>
  <si>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</si>
  <si>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</si>
  <si>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</si>
  <si>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</si>
  <si>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</si>
  <si>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</si>
  <si>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</si>
  <si>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</si>
  <si>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</si>
  <si>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</si>
  <si>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</si>
  <si>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</si>
  <si>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</si>
  <si>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</si>
  <si>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</si>
  <si>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</si>
  <si>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</si>
  <si>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</si>
  <si>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</si>
  <si>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</si>
  <si>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</si>
  <si>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</si>
  <si>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</si>
  <si>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</si>
  <si>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</si>
  <si>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</si>
  <si>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</si>
  <si>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</si>
  <si>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</si>
  <si>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</si>
  <si>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</si>
  <si>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</si>
  <si>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</si>
  <si>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</si>
  <si>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</si>
  <si>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</si>
  <si>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</si>
  <si>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</si>
  <si>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</si>
  <si>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</si>
  <si>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</si>
  <si>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</si>
  <si>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</si>
  <si>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</si>
  <si>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</si>
  <si>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</si>
  <si>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</si>
  <si>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</si>
  <si>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</si>
  <si>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</si>
  <si>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</si>
  <si>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</si>
  <si>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</si>
  <si>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</si>
  <si>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</si>
  <si>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</si>
  <si>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</si>
  <si>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</si>
  <si>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</si>
  <si>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</si>
  <si>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</si>
  <si>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</si>
  <si>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</si>
  <si>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</si>
  <si>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</si>
  <si>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</si>
  <si>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</si>
  <si>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</si>
  <si>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</si>
  <si>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</si>
  <si>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</si>
  <si>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</si>
  <si>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</si>
  <si>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</si>
  <si>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</si>
  <si>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</si>
  <si>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</si>
  <si>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</si>
  <si>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</si>
  <si>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</si>
  <si>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</si>
  <si>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</si>
  <si>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</si>
  <si>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</si>
  <si>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</si>
  <si>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</si>
  <si>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</si>
  <si>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</si>
  <si>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</si>
  <si>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</si>
  <si>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</si>
  <si>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</si>
  <si>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</si>
  <si>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</si>
  <si>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</si>
  <si>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</si>
  <si>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</si>
  <si>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</si>
  <si>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</si>
  <si>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</si>
  <si>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</si>
  <si>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</si>
  <si>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</si>
  <si>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</si>
  <si>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</si>
  <si>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</si>
  <si>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</si>
  <si>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</si>
  <si>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</si>
  <si>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</si>
  <si>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</si>
  <si>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</si>
  <si>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</si>
  <si>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</si>
  <si>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</si>
  <si>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</si>
  <si>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</si>
  <si>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</si>
  <si>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0.95</t>
  </si>
  <si>
    <t>水道事業会計</t>
  </si>
  <si>
    <t>一般会計</t>
  </si>
  <si>
    <t>国民健康保険事業特別会計</t>
  </si>
  <si>
    <t>下水道事業特別会計</t>
  </si>
  <si>
    <t>後期高齢者医療事業特別会計</t>
  </si>
  <si>
    <t>農業集落排水事業特別会計</t>
  </si>
  <si>
    <t>学校給食事業特別会計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</si>
  <si>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</si>
  <si>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</si>
  <si>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</si>
  <si>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</si>
  <si>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</si>
  <si>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</si>
  <si>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</si>
  <si>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</si>
  <si>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</si>
  <si>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瑞穂市土地開発公社</t>
    <rPh sb="0" eb="3">
      <t>ミズホシ</t>
    </rPh>
    <rPh sb="3" eb="5">
      <t>トチ</t>
    </rPh>
    <rPh sb="5" eb="7">
      <t>カイハツ</t>
    </rPh>
    <rPh sb="7" eb="9">
      <t>コウシャ</t>
    </rPh>
    <phoneticPr fontId="2"/>
  </si>
  <si>
    <t>-</t>
    <phoneticPr fontId="2"/>
  </si>
  <si>
    <t>-</t>
    <phoneticPr fontId="2"/>
  </si>
  <si>
    <t>（一財）瑞穂市ふれあい公共公社</t>
    <rPh sb="1" eb="3">
      <t>イチザイ</t>
    </rPh>
    <rPh sb="4" eb="7">
      <t>ミズホシ</t>
    </rPh>
    <rPh sb="11" eb="13">
      <t>コウキョウ</t>
    </rPh>
    <rPh sb="13" eb="15">
      <t>コウシャ</t>
    </rPh>
    <phoneticPr fontId="2"/>
  </si>
  <si>
    <t>-</t>
    <phoneticPr fontId="2"/>
  </si>
  <si>
    <t>樽見鉄道㈱</t>
    <rPh sb="0" eb="2">
      <t>タルミ</t>
    </rPh>
    <rPh sb="2" eb="4">
      <t>テツドウ</t>
    </rPh>
    <phoneticPr fontId="2"/>
  </si>
  <si>
    <t>西濃環境整備組合</t>
    <rPh sb="0" eb="2">
      <t>セイノウ</t>
    </rPh>
    <rPh sb="2" eb="4">
      <t>カンキョウ</t>
    </rPh>
    <rPh sb="4" eb="6">
      <t>セイビ</t>
    </rPh>
    <rPh sb="6" eb="8">
      <t>クミアイ</t>
    </rPh>
    <phoneticPr fontId="2"/>
  </si>
  <si>
    <t>もとす広域連合（介護保険特別会計）</t>
    <rPh sb="3" eb="7">
      <t>コウイキレンゴウ</t>
    </rPh>
    <rPh sb="8" eb="10">
      <t>カイゴ</t>
    </rPh>
    <rPh sb="10" eb="12">
      <t>ホケン</t>
    </rPh>
    <rPh sb="12" eb="14">
      <t>トクベツ</t>
    </rPh>
    <rPh sb="14" eb="16">
      <t>カイケイ</t>
    </rPh>
    <phoneticPr fontId="2"/>
  </si>
  <si>
    <t>-</t>
    <phoneticPr fontId="2"/>
  </si>
  <si>
    <t>岐阜県後期高齢者医療広域連合（一般会計）</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</si>
  <si>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</si>
  <si>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</si>
  <si>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</si>
  <si>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</si>
  <si>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瑞穂市・神戸町水道組合</t>
    <rPh sb="0" eb="3">
      <t>ミズホシ</t>
    </rPh>
    <rPh sb="4" eb="7">
      <t>ゴウドチョウ</t>
    </rPh>
    <rPh sb="7" eb="9">
      <t>スイドウ</t>
    </rPh>
    <rPh sb="9" eb="11">
      <t>クミアイ</t>
    </rPh>
    <phoneticPr fontId="2"/>
  </si>
  <si>
    <t>基金から21百万円繰入</t>
    <rPh sb="0" eb="2">
      <t>キキン</t>
    </rPh>
    <rPh sb="6" eb="9">
      <t>ヒャクマンエン</t>
    </rPh>
    <rPh sb="9" eb="11">
      <t>クリイレ</t>
    </rPh>
    <phoneticPr fontId="2"/>
  </si>
  <si>
    <t>公共施設整備基金</t>
    <rPh sb="0" eb="2">
      <t>コウキョウ</t>
    </rPh>
    <rPh sb="2" eb="4">
      <t>シセツ</t>
    </rPh>
    <rPh sb="4" eb="6">
      <t>セイビ</t>
    </rPh>
    <rPh sb="6" eb="8">
      <t>キキン</t>
    </rPh>
    <phoneticPr fontId="2"/>
  </si>
  <si>
    <t>下水道事業対策基金</t>
    <rPh sb="0" eb="9">
      <t>ゲスイドウジギョウタイサクキキン</t>
    </rPh>
    <phoneticPr fontId="2"/>
  </si>
  <si>
    <t>ふるさと応援基金</t>
    <rPh sb="4" eb="6">
      <t>オウエン</t>
    </rPh>
    <rPh sb="6" eb="8">
      <t>キキン</t>
    </rPh>
    <phoneticPr fontId="2"/>
  </si>
  <si>
    <t>地域福祉基金</t>
    <rPh sb="0" eb="2">
      <t>チイキ</t>
    </rPh>
    <rPh sb="2" eb="4">
      <t>フクシ</t>
    </rPh>
    <rPh sb="4" eb="6">
      <t>キキン</t>
    </rPh>
    <phoneticPr fontId="2"/>
  </si>
  <si>
    <t>庁舎建設基金</t>
    <rPh sb="0" eb="2">
      <t>チョウシャ</t>
    </rPh>
    <rPh sb="2" eb="4">
      <t>ケンセツ</t>
    </rPh>
    <rPh sb="4" eb="6">
      <t>キキン</t>
    </rPh>
    <phoneticPr fontId="2"/>
  </si>
  <si>
    <t>‐</t>
    <phoneticPr fontId="2"/>
  </si>
  <si>
    <t>法非適</t>
    <rPh sb="0" eb="1">
      <t>ホウ</t>
    </rPh>
    <rPh sb="1" eb="2">
      <t>ヒ</t>
    </rPh>
    <rPh sb="2" eb="3">
      <t>テキ</t>
    </rPh>
    <phoneticPr fontId="2"/>
  </si>
  <si>
    <t>基金繰入1,067百万円</t>
    <rPh sb="0" eb="2">
      <t>キキン</t>
    </rPh>
    <rPh sb="2" eb="4">
      <t>クリイレ</t>
    </rPh>
    <rPh sb="9" eb="12">
      <t>ヒャクマンエン</t>
    </rPh>
    <phoneticPr fontId="2"/>
  </si>
  <si>
    <t>基金繰入50百万円</t>
    <rPh sb="0" eb="4">
      <t>キキンクリイレ</t>
    </rPh>
    <rPh sb="6" eb="9">
      <t>ヒャクマンエン</t>
    </rPh>
    <phoneticPr fontId="2"/>
  </si>
  <si>
    <t>－</t>
    <phoneticPr fontId="2"/>
  </si>
  <si>
    <t>－</t>
    <phoneticPr fontId="2"/>
  </si>
  <si>
    <t>－</t>
    <phoneticPr fontId="2"/>
  </si>
  <si>
    <t>－</t>
    <phoneticPr fontId="2"/>
  </si>
  <si>
    <t>－</t>
    <phoneticPr fontId="2"/>
  </si>
  <si>
    <t>もとす広域連合（一般会計）</t>
    <rPh sb="3" eb="5">
      <t>コウイキ</t>
    </rPh>
    <rPh sb="5" eb="7">
      <t>レンゴウ</t>
    </rPh>
    <rPh sb="8" eb="10">
      <t>イッパン</t>
    </rPh>
    <rPh sb="10" eb="12">
      <t>カイケイ</t>
    </rPh>
    <phoneticPr fontId="2"/>
  </si>
  <si>
    <t>もとす広域連合（老人福祉施設特別会計）</t>
    <rPh sb="3" eb="7">
      <t>コウイキレンゴウ</t>
    </rPh>
    <rPh sb="8" eb="10">
      <t>ロウジン</t>
    </rPh>
    <rPh sb="10" eb="12">
      <t>フクシ</t>
    </rPh>
    <rPh sb="12" eb="14">
      <t>シセツ</t>
    </rPh>
    <rPh sb="14" eb="16">
      <t>トクベツ</t>
    </rPh>
    <rPh sb="16" eb="18">
      <t>カイケイ</t>
    </rPh>
    <phoneticPr fontId="2"/>
  </si>
  <si>
    <t>基金から14百万円繰入</t>
    <phoneticPr fontId="2"/>
  </si>
  <si>
    <t>基金から80百万円繰入</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</si>
  <si>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</si>
  <si>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</si>
  <si>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</si>
  <si>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</si>
  <si>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</si>
  <si>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</si>
  <si>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</si>
  <si>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</si>
  <si>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</si>
  <si>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</si>
  <si>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</si>
  <si>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</si>
  <si>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</si>
  <si>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については、充当可能財源等が将来負担額を上回る状態が続き、黒字の状態となっています。平成30年度までは地方債の繰上償還等の実施され、地方債残高が大きく減少し、将来負担額の減少傾向に効果が表れています。
　有形固定資産減価償却率については、類似団体内の平均値や岐阜県の平均値を上回っていることから、今後は、平成27年度に策定した公共施設等総合管理計画に基づき、公共建築物を対象に統廃合を推進するとともに、平成28年度に策定した建物系公共施設個別施設計画に基づいた施設の維持管理を適切に進めてまいります。</t>
    <phoneticPr fontId="2"/>
  </si>
  <si>
    <t xml:space="preserve">   実質公債費比率は、償還完了や繰上償還の実施により公債費が抑える効果があり、類似団体中、良好な水準を維持しています。
　将来負担比率については、引き続き黒字の状態となっています。
　今後も引き続き適正な市債管理に努めてまいります。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</si>
</sst>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C57-48C1-8810-4D8010D2E5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33938</c:v>
                </c:pt>
                <c:pt idx="1">
                  <c:v>56005</c:v>
                </c:pt>
                <c:pt idx="2">
                  <c:v>42095</c:v>
                </c:pt>
                <c:pt idx="3">
                  <c:v>44657</c:v>
                </c:pt>
                <c:pt idx="4">
                  <c:v>42790</c:v>
                </c:pt>
              </c:numCache>
            </c:numRef>
          </c:val>
          <c:smooth val="0"/>
          <c:extLst>
            <c:ext xmlns:c16="http://schemas.microsoft.com/office/drawing/2014/chart" uri="{C3380CC4-5D6E-409C-BE32-E72D297353CC}">
              <c16:uniqueId val="{00000001-6C57-48C1-8810-4D8010D2E5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5.48</c:v>
                </c:pt>
                <c:pt idx="1">
                  <c:v>8.3699999999999992</c:v>
                </c:pt>
                <c:pt idx="2">
                  <c:v>6.38</c:v>
                </c:pt>
                <c:pt idx="3">
                  <c:v>6.22</c:v>
                </c:pt>
                <c:pt idx="4">
                  <c:v>7.05</c:v>
                </c:pt>
              </c:numCache>
            </c:numRef>
          </c:val>
          <c:extLst>
            <c:ext xmlns:c16="http://schemas.microsoft.com/office/drawing/2014/chart" uri="{C3380CC4-5D6E-409C-BE32-E72D297353CC}">
              <c16:uniqueId val="{00000000-76D4-4B25-9A61-EFF10BB232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21.11</c:v>
                </c:pt>
                <c:pt idx="1">
                  <c:v>21.71</c:v>
                </c:pt>
                <c:pt idx="2">
                  <c:v>23.55</c:v>
                </c:pt>
                <c:pt idx="3">
                  <c:v>23.5</c:v>
                </c:pt>
                <c:pt idx="4">
                  <c:v>21.08</c:v>
                </c:pt>
              </c:numCache>
            </c:numRef>
          </c:val>
          <c:extLst>
            <c:ext xmlns:c16="http://schemas.microsoft.com/office/drawing/2014/chart" uri="{C3380CC4-5D6E-409C-BE32-E72D297353CC}">
              <c16:uniqueId val="{00000001-76D4-4B25-9A61-EFF10BB232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-0.95</c:v>
                </c:pt>
                <c:pt idx="1">
                  <c:v>6.43</c:v>
                </c:pt>
                <c:pt idx="2">
                  <c:v>1.57</c:v>
                </c:pt>
                <c:pt idx="3">
                  <c:v>2.14</c:v>
                </c:pt>
                <c:pt idx="4">
                  <c:v>0.44</c:v>
                </c:pt>
              </c:numCache>
            </c:numRef>
          </c:val>
          <c:smooth val="0"/>
          <c:extLst>
            <c:ext xmlns:c16="http://schemas.microsoft.com/office/drawing/2014/chart" uri="{C3380CC4-5D6E-409C-BE32-E72D297353CC}">
              <c16:uniqueId val="{00000002-76D4-4B25-9A61-EFF10BB232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67-41ED-956F-C946DF43DB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67-41ED-956F-C946DF43DB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67-41ED-956F-C946DF43DBB5}"/>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0.08</c:v>
                </c:pt>
                <c:pt idx="6">
                  <c:v>#N/A</c:v>
                </c:pt>
                <c:pt idx="7">
                  <c:v>0.02</c:v>
                </c:pt>
                <c:pt idx="8">
                  <c:v>#N/A</c:v>
                </c:pt>
                <c:pt idx="9">
                  <c:v>0</c:v>
                </c:pt>
              </c:numCache>
            </c:numRef>
          </c:val>
          <c:extLst>
            <c:ext xmlns:c16="http://schemas.microsoft.com/office/drawing/2014/chart" uri="{C3380CC4-5D6E-409C-BE32-E72D297353CC}">
              <c16:uniqueId val="{00000003-ED67-41ED-956F-C946DF43DBB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67-41ED-956F-C946DF43DBB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0.06</c:v>
                </c:pt>
                <c:pt idx="4">
                  <c:v>#N/A</c:v>
                </c:pt>
                <c:pt idx="5">
                  <c:v>0.09</c:v>
                </c:pt>
                <c:pt idx="6">
                  <c:v>#N/A</c:v>
                </c:pt>
                <c:pt idx="7">
                  <c:v>0.04</c:v>
                </c:pt>
                <c:pt idx="8">
                  <c:v>#N/A</c:v>
                </c:pt>
                <c:pt idx="9">
                  <c:v>7.0000000000000007E-2</c:v>
                </c:pt>
              </c:numCache>
            </c:numRef>
          </c:val>
          <c:extLst>
            <c:ext xmlns:c16="http://schemas.microsoft.com/office/drawing/2014/chart" uri="{C3380CC4-5D6E-409C-BE32-E72D297353CC}">
              <c16:uniqueId val="{00000005-ED67-41ED-956F-C946DF43DBB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0.06</c:v>
                </c:pt>
                <c:pt idx="6">
                  <c:v>#N/A</c:v>
                </c:pt>
                <c:pt idx="7">
                  <c:v>0.05</c:v>
                </c:pt>
                <c:pt idx="8">
                  <c:v>#N/A</c:v>
                </c:pt>
                <c:pt idx="9">
                  <c:v>0.18</c:v>
                </c:pt>
              </c:numCache>
            </c:numRef>
          </c:val>
          <c:extLst>
            <c:ext xmlns:c16="http://schemas.microsoft.com/office/drawing/2014/chart" uri="{C3380CC4-5D6E-409C-BE32-E72D297353CC}">
              <c16:uniqueId val="{00000006-ED67-41ED-956F-C946DF43DBB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2.67</c:v>
                </c:pt>
                <c:pt idx="2">
                  <c:v>#N/A</c:v>
                </c:pt>
                <c:pt idx="3">
                  <c:v>3.6</c:v>
                </c:pt>
                <c:pt idx="4">
                  <c:v>#N/A</c:v>
                </c:pt>
                <c:pt idx="5">
                  <c:v>4.3</c:v>
                </c:pt>
                <c:pt idx="6">
                  <c:v>#N/A</c:v>
                </c:pt>
                <c:pt idx="7">
                  <c:v>4.7300000000000004</c:v>
                </c:pt>
                <c:pt idx="8">
                  <c:v>#N/A</c:v>
                </c:pt>
                <c:pt idx="9">
                  <c:v>2.37</c:v>
                </c:pt>
              </c:numCache>
            </c:numRef>
          </c:val>
          <c:extLst>
            <c:ext xmlns:c16="http://schemas.microsoft.com/office/drawing/2014/chart" uri="{C3380CC4-5D6E-409C-BE32-E72D297353CC}">
              <c16:uniqueId val="{00000007-ED67-41ED-956F-C946DF43DB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5.44</c:v>
                </c:pt>
                <c:pt idx="2">
                  <c:v>#N/A</c:v>
                </c:pt>
                <c:pt idx="3">
                  <c:v>8.34</c:v>
                </c:pt>
                <c:pt idx="4">
                  <c:v>#N/A</c:v>
                </c:pt>
                <c:pt idx="5">
                  <c:v>6.29</c:v>
                </c:pt>
                <c:pt idx="6">
                  <c:v>#N/A</c:v>
                </c:pt>
                <c:pt idx="7">
                  <c:v>6.19</c:v>
                </c:pt>
                <c:pt idx="8">
                  <c:v>#N/A</c:v>
                </c:pt>
                <c:pt idx="9">
                  <c:v>7.03</c:v>
                </c:pt>
              </c:numCache>
            </c:numRef>
          </c:val>
          <c:extLst>
            <c:ext xmlns:c16="http://schemas.microsoft.com/office/drawing/2014/chart" uri="{C3380CC4-5D6E-409C-BE32-E72D297353CC}">
              <c16:uniqueId val="{00000008-ED67-41ED-956F-C946DF43DBB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15.32</c:v>
                </c:pt>
                <c:pt idx="2">
                  <c:v>#N/A</c:v>
                </c:pt>
                <c:pt idx="3">
                  <c:v>14.24</c:v>
                </c:pt>
                <c:pt idx="4">
                  <c:v>#N/A</c:v>
                </c:pt>
                <c:pt idx="5">
                  <c:v>11.03</c:v>
                </c:pt>
                <c:pt idx="6">
                  <c:v>#N/A</c:v>
                </c:pt>
                <c:pt idx="7">
                  <c:v>11.29</c:v>
                </c:pt>
                <c:pt idx="8">
                  <c:v>#N/A</c:v>
                </c:pt>
                <c:pt idx="9">
                  <c:v>10.86</c:v>
                </c:pt>
              </c:numCache>
            </c:numRef>
          </c:val>
          <c:extLst>
            <c:ext xmlns:c16="http://schemas.microsoft.com/office/drawing/2014/chart" uri="{C3380CC4-5D6E-409C-BE32-E72D297353CC}">
              <c16:uniqueId val="{00000009-ED67-41ED-956F-C946DF43DB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1399</c:v>
                </c:pt>
                <c:pt idx="5">
                  <c:v>1371</c:v>
                </c:pt>
                <c:pt idx="8">
                  <c:v>1419</c:v>
                </c:pt>
                <c:pt idx="11">
                  <c:v>1371</c:v>
                </c:pt>
                <c:pt idx="14">
                  <c:v>1155</c:v>
                </c:pt>
              </c:numCache>
            </c:numRef>
          </c:val>
          <c:extLst>
            <c:ext xmlns:c16="http://schemas.microsoft.com/office/drawing/2014/chart" uri="{C3380CC4-5D6E-409C-BE32-E72D297353CC}">
              <c16:uniqueId val="{00000000-F317-4578-A866-86B5E58AEB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17-4578-A866-86B5E58AEB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17-4578-A866-86B5E58AEB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77</c:v>
                </c:pt>
                <c:pt idx="6">
                  <c:v>78</c:v>
                </c:pt>
                <c:pt idx="9">
                  <c:v>74</c:v>
                </c:pt>
                <c:pt idx="12">
                  <c:v>76</c:v>
                </c:pt>
              </c:numCache>
            </c:numRef>
          </c:val>
          <c:extLst>
            <c:ext xmlns:c16="http://schemas.microsoft.com/office/drawing/2014/chart" uri="{C3380CC4-5D6E-409C-BE32-E72D297353CC}">
              <c16:uniqueId val="{00000003-F317-4578-A866-86B5E58AEB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c:v>
                </c:pt>
                <c:pt idx="3">
                  <c:v>125</c:v>
                </c:pt>
                <c:pt idx="6">
                  <c:v>127</c:v>
                </c:pt>
                <c:pt idx="9">
                  <c:v>125</c:v>
                </c:pt>
                <c:pt idx="12">
                  <c:v>122</c:v>
                </c:pt>
              </c:numCache>
            </c:numRef>
          </c:val>
          <c:extLst>
            <c:ext xmlns:c16="http://schemas.microsoft.com/office/drawing/2014/chart" uri="{C3380CC4-5D6E-409C-BE32-E72D297353CC}">
              <c16:uniqueId val="{00000004-F317-4578-A866-86B5E58AEB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17-4578-A866-86B5E58AEB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17-4578-A866-86B5E58AEB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1307</c:v>
                </c:pt>
                <c:pt idx="3">
                  <c:v>1336</c:v>
                </c:pt>
                <c:pt idx="6">
                  <c:v>1377</c:v>
                </c:pt>
                <c:pt idx="9">
                  <c:v>1314</c:v>
                </c:pt>
                <c:pt idx="12">
                  <c:v>971</c:v>
                </c:pt>
              </c:numCache>
            </c:numRef>
          </c:val>
          <c:extLst>
            <c:ext xmlns:c16="http://schemas.microsoft.com/office/drawing/2014/chart" uri="{C3380CC4-5D6E-409C-BE32-E72D297353CC}">
              <c16:uniqueId val="{00000007-F317-4578-A866-86B5E58AEB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109</c:v>
                </c:pt>
                <c:pt idx="2">
                  <c:v>#N/A</c:v>
                </c:pt>
                <c:pt idx="3">
                  <c:v>#N/A</c:v>
                </c:pt>
                <c:pt idx="4">
                  <c:v>167</c:v>
                </c:pt>
                <c:pt idx="5">
                  <c:v>#N/A</c:v>
                </c:pt>
                <c:pt idx="6">
                  <c:v>#N/A</c:v>
                </c:pt>
                <c:pt idx="7">
                  <c:v>163</c:v>
                </c:pt>
                <c:pt idx="8">
                  <c:v>#N/A</c:v>
                </c:pt>
                <c:pt idx="9">
                  <c:v>#N/A</c:v>
                </c:pt>
                <c:pt idx="10">
                  <c:v>142</c:v>
                </c:pt>
                <c:pt idx="11">
                  <c:v>#N/A</c:v>
                </c:pt>
                <c:pt idx="12">
                  <c:v>#N/A</c:v>
                </c:pt>
                <c:pt idx="13">
                  <c:v>14</c:v>
                </c:pt>
                <c:pt idx="14">
                  <c:v>#N/A</c:v>
                </c:pt>
              </c:numCache>
            </c:numRef>
          </c:val>
          <c:smooth val="0"/>
          <c:extLst>
            <c:ext xmlns:c16="http://schemas.microsoft.com/office/drawing/2014/chart" uri="{C3380CC4-5D6E-409C-BE32-E72D297353CC}">
              <c16:uniqueId val="{00000008-F317-4578-A866-86B5E58AEB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14289</c:v>
                </c:pt>
                <c:pt idx="5">
                  <c:v>14016</c:v>
                </c:pt>
                <c:pt idx="8">
                  <c:v>13906</c:v>
                </c:pt>
                <c:pt idx="11">
                  <c:v>13419</c:v>
                </c:pt>
                <c:pt idx="14">
                  <c:v>13084</c:v>
                </c:pt>
              </c:numCache>
            </c:numRef>
          </c:val>
          <c:extLst>
            <c:ext xmlns:c16="http://schemas.microsoft.com/office/drawing/2014/chart" uri="{C3380CC4-5D6E-409C-BE32-E72D297353CC}">
              <c16:uniqueId val="{00000000-1F3B-4158-A854-37E63D54EC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c:v>
                </c:pt>
                <c:pt idx="5">
                  <c:v>24</c:v>
                </c:pt>
                <c:pt idx="8">
                  <c:v>13</c:v>
                </c:pt>
                <c:pt idx="11">
                  <c:v>4</c:v>
                </c:pt>
                <c:pt idx="14">
                  <c:v>0</c:v>
                </c:pt>
              </c:numCache>
            </c:numRef>
          </c:val>
          <c:extLst>
            <c:ext xmlns:c16="http://schemas.microsoft.com/office/drawing/2014/chart" uri="{C3380CC4-5D6E-409C-BE32-E72D297353CC}">
              <c16:uniqueId val="{00000001-1F3B-4158-A854-37E63D54EC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10216</c:v>
                </c:pt>
                <c:pt idx="5">
                  <c:v>10332</c:v>
                </c:pt>
                <c:pt idx="8">
                  <c:v>10762</c:v>
                </c:pt>
                <c:pt idx="11">
                  <c:v>11046</c:v>
                </c:pt>
                <c:pt idx="14">
                  <c:v>11032</c:v>
                </c:pt>
              </c:numCache>
            </c:numRef>
          </c:val>
          <c:extLst>
            <c:ext xmlns:c16="http://schemas.microsoft.com/office/drawing/2014/chart" uri="{C3380CC4-5D6E-409C-BE32-E72D297353CC}">
              <c16:uniqueId val="{00000002-1F3B-4158-A854-37E63D54EC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3B-4158-A854-37E63D54EC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3B-4158-A854-37E63D54EC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3B-4158-A854-37E63D54EC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255</c:v>
                </c:pt>
                <c:pt idx="3">
                  <c:v>447</c:v>
                </c:pt>
                <c:pt idx="6">
                  <c:v>215</c:v>
                </c:pt>
                <c:pt idx="9">
                  <c:v>0</c:v>
                </c:pt>
                <c:pt idx="12">
                  <c:v>0</c:v>
                </c:pt>
              </c:numCache>
            </c:numRef>
          </c:val>
          <c:extLst>
            <c:ext xmlns:c16="http://schemas.microsoft.com/office/drawing/2014/chart" uri="{C3380CC4-5D6E-409C-BE32-E72D297353CC}">
              <c16:uniqueId val="{00000006-1F3B-4158-A854-37E63D54EC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354</c:v>
                </c:pt>
                <c:pt idx="3">
                  <c:v>483</c:v>
                </c:pt>
                <c:pt idx="6">
                  <c:v>638</c:v>
                </c:pt>
                <c:pt idx="9">
                  <c:v>669</c:v>
                </c:pt>
                <c:pt idx="12">
                  <c:v>587</c:v>
                </c:pt>
              </c:numCache>
            </c:numRef>
          </c:val>
          <c:extLst>
            <c:ext xmlns:c16="http://schemas.microsoft.com/office/drawing/2014/chart" uri="{C3380CC4-5D6E-409C-BE32-E72D297353CC}">
              <c16:uniqueId val="{00000007-1F3B-4158-A854-37E63D54EC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1551</c:v>
                </c:pt>
                <c:pt idx="3">
                  <c:v>1579</c:v>
                </c:pt>
                <c:pt idx="6">
                  <c:v>1547</c:v>
                </c:pt>
                <c:pt idx="9">
                  <c:v>1445</c:v>
                </c:pt>
                <c:pt idx="12">
                  <c:v>1338</c:v>
                </c:pt>
              </c:numCache>
            </c:numRef>
          </c:val>
          <c:extLst>
            <c:ext xmlns:c16="http://schemas.microsoft.com/office/drawing/2014/chart" uri="{C3380CC4-5D6E-409C-BE32-E72D297353CC}">
              <c16:uniqueId val="{00000008-1F3B-4158-A854-37E63D54EC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3B-4158-A854-37E63D54EC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12139</c:v>
                </c:pt>
                <c:pt idx="3">
                  <c:v>12505</c:v>
                </c:pt>
                <c:pt idx="6">
                  <c:v>12026</c:v>
                </c:pt>
                <c:pt idx="9">
                  <c:v>11710</c:v>
                </c:pt>
                <c:pt idx="12">
                  <c:v>11525</c:v>
                </c:pt>
              </c:numCache>
            </c:numRef>
          </c:val>
          <c:extLst>
            <c:ext xmlns:c16="http://schemas.microsoft.com/office/drawing/2014/chart" uri="{C3380CC4-5D6E-409C-BE32-E72D297353CC}">
              <c16:uniqueId val="{0000000A-1F3B-4158-A854-37E63D54EC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3B-4158-A854-37E63D54EC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2593</c:v>
                </c:pt>
                <c:pt idx="1">
                  <c:v>2594</c:v>
                </c:pt>
                <c:pt idx="2">
                  <c:v>2283</c:v>
                </c:pt>
              </c:numCache>
            </c:numRef>
          </c:val>
          <c:extLst>
            <c:ext xmlns:c16="http://schemas.microsoft.com/office/drawing/2014/chart" uri="{C3380CC4-5D6E-409C-BE32-E72D297353CC}">
              <c16:uniqueId val="{00000000-408C-45FB-AF0A-25C756EEC1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1207</c:v>
                </c:pt>
                <c:pt idx="1">
                  <c:v>1207</c:v>
                </c:pt>
                <c:pt idx="2">
                  <c:v>1208</c:v>
                </c:pt>
              </c:numCache>
            </c:numRef>
          </c:val>
          <c:extLst>
            <c:ext xmlns:c16="http://schemas.microsoft.com/office/drawing/2014/chart" uri="{C3380CC4-5D6E-409C-BE32-E72D297353CC}">
              <c16:uniqueId val="{00000001-408C-45FB-AF0A-25C756EEC1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6238</c:v>
                </c:pt>
                <c:pt idx="1">
                  <c:v>6469</c:v>
                </c:pt>
                <c:pt idx="2">
                  <c:v>6516</c:v>
                </c:pt>
              </c:numCache>
            </c:numRef>
          </c:val>
          <c:extLst>
            <c:ext xmlns:c16="http://schemas.microsoft.com/office/drawing/2014/chart" uri="{C3380CC4-5D6E-409C-BE32-E72D297353CC}">
              <c16:uniqueId val="{00000002-408C-45FB-AF0A-25C756EEC1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{758C6392-60B6-415D-9378-DC8D2989BDBE}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12-47A9-882A-40AD868173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{197321FC-9977-437F-B8D8-087C8E1A4B62}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12-47A9-882A-40AD868173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{2221D6FC-14CF-4363-A454-1FC3F464E031}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12-47A9-882A-40AD868173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{65D14CD1-5A4D-4B23-90F7-AF3CCFB2AEF3}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12-47A9-882A-40AD868173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{45A0477A-3650-445D-9DF9-4648602346BB}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12-47A9-882A-40AD868173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{DB7DCBB6-7F4C-4A10-85C8-03CB9117DE64}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12-47A9-882A-40AD868173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{308DABF5-05B5-4618-B848-5C2B7AE4C6CE}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12-47A9-882A-40AD868173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{68157EC3-5DCE-452F-81E8-3C36AA9FE36A}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12-47A9-882A-40AD868173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{80DFA22A-2D85-4437-A2BF-1E91846346C7}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12-47A9-882A-40AD868173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61.2</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12-47A9-882A-40AD868173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{1F01F22B-89BE-4416-8EFA-F36AE84F8924}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12-47A9-882A-40AD868173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{2A4B9240-ECD8-476E-B6FC-C769D98BD168}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12-47A9-882A-40AD868173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{B5520525-2A40-4ACE-99AD-D2FF1A8C1720}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12-47A9-882A-40AD868173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{C120E31C-CE36-4F53-89E2-A2DB0A550697}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12-47A9-882A-40AD868173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{54DFD269-9F17-4E94-B889-A218B706B002}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12-47A9-882A-40AD868173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{E76D8C6E-5471-4A33-B0A6-9D139D77C49F}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12-47A9-882A-40AD868173B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{A4D1F8E4-6523-472A-A592-399A103FA3E2}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12-47A9-882A-40AD868173B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{A56B7B37-1F5B-48CF-B810-D7EBC93AC566}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12-47A9-882A-40AD868173B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{EF63B51F-E5A0-41C9-8BFD-3FA5648E8DFB}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12-47A9-882A-40AD868173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6E12-47A9-882A-40AD868173B7}"/>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{4B159271-072F-401E-BDD0-80FC136DD3D1}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34F-4AAB-96E0-7587547D9C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{ECC45277-7017-4BA9-95C0-93FE872E826A}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F-4AAB-96E0-7587547D9C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{D6FA13BB-9CAD-4C86-A3DB-66B72CA4C8AC}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F-4AAB-96E0-7587547D9C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{A8B96B9B-51CF-4C1A-9F11-38C8E7974118}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F-4AAB-96E0-7587547D9C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{00FB0C36-C3A0-47D3-9573-D8AC37EFE6FB}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F-4AAB-96E0-7587547D9C1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{7132DC71-4B02-4E24-8256-E7DBEF4B903D}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34F-4AAB-96E0-7587547D9C1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{0840FE72-99D8-46E5-AF7B-1F22E3CC93B4}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34F-4AAB-96E0-7587547D9C1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{04036122-3143-4786-AC6E-92FC992CA965}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34F-4AAB-96E0-7587547D9C1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{FC22F18A-5E91-4CB3-8A2D-31028109AA6F}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34F-4AAB-96E0-7587547D9C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c:v>
                </c:pt>
                <c:pt idx="16">
                  <c:v>1.5</c:v>
                </c:pt>
                <c:pt idx="24">
                  <c:v>1.6</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34F-4AAB-96E0-7587547D9C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{62BD0ABC-5E83-4841-A8BA-B4CBA7C95174}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34F-4AAB-96E0-7587547D9C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{37888AF6-0ABA-4289-B03A-95DAC5AEB065}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F-4AAB-96E0-7587547D9C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{CB274A82-C895-4124-8D2C-6055E1571A9D}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F-4AAB-96E0-7587547D9C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{4255AF3B-C9FB-4E6C-AF53-69E23E5F2FA0}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F-4AAB-96E0-7587547D9C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{0B64553A-5648-43CF-8CD7-4D16FD52775E}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F-4AAB-96E0-7587547D9C1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{0BCF8859-1D2A-4B4D-994E-9DE72B52A028}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34F-4AAB-96E0-7587547D9C1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{544134FD-215E-4FA0-9D71-D4B3FFF0D3E1}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34F-4AAB-96E0-7587547D9C1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{0AF4991B-2B4F-4987-9B5F-54348FC660F2}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34F-4AAB-96E0-7587547D9C1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{1B561E31-E392-4510-B0CA-B10CD061A0EA}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34F-4AAB-96E0-7587547D9C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734F-4AAB-96E0-7587547D9C16}"/>
            </c:ext>
          </c:extLst>
        </c:ser>
        <c:dLbls>
          <c:showLegendKey val="0"/>
          <c:showVal val="1"/>
          <c:showCatName val="0"/>
          <c:showSerName val="0"/>
          <c:showPercent val="0"/>
          <c:showBubbleSize val="0"/>
        </c:dLbls>
        <c:axId val="84219776"/>
        <c:axId val="84234240"/>
      </c:scatterChart>
      <c:valAx>
        <c:axId val="84219776"/>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事業費補正分、災害復旧費等に係る基準財政需要額等の減により算入公債費等は減少しました。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繰上償還の実施等により元利償還金も減少した結果、実質公債費比率の分子は</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128</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百万円の大幅な減となりました。</a:t>
          </a:r>
        </a:p>
        <a:p>
          <a:endParaRPr lang="ja-JP" altLang="en-US" sz="1100" b="1" smtClean="0">
            <a:solidFill>
              <a:schemeClr val="dk1"/>
            </a:solidFill>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取り崩しはありませんでした。（基金の運用益を積み立てましたが、増減には影響しませんでした。）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前年度に引き続き、充当可能財源等が将来負担</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額を上回っており、黒字の状態となっています。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年度は繰上償還</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280,320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千円を行い、</a:t>
          </a:r>
          <a:endParaRPr lang="en-US" altLang="ja-JP" sz="1300" b="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将来負担額は前年度より減少しています。</a:t>
          </a:r>
          <a:endParaRPr lang="en-US" altLang="ja-JP" sz="1300" b="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　充当可能財源等については、昨年度とほぼ</a:t>
          </a:r>
          <a:endParaRPr lang="en-US" altLang="ja-JP" sz="1300" b="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同規模で推移しています。</a:t>
          </a:r>
          <a:endParaRPr lang="en-US" altLang="ja-JP" sz="1300" b="0" smtClean="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財政調整基金を</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311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百万円、公共施設整備基金を</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671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百万円取り崩した一方で、ふるさと応援基金に</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534</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百万円、庁舎建設基金に</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202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百万円を積み立てました。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基金全体としては、</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263</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百万円の減額となりました。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公共下水道事業、庁舎建設事業等の大規模事業が見込まれるため、それぞれの特定目的基金の残高が増加する見通しです。このため運用基金から積立基金への変更等により、活用できる特定目的基金の活用とともに、財政調整基金を適正な規模で確保します。</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・下水道事業対策基金：下水道事業の経費に充てるもの。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・ふるさと応援基金：ふるさと応援寄附条例に定める８つの対象事業に要する経費に充てるもの。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・庁舎建設基金：将来の庁舎建設事業費に充てるもの。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・公共施設整備基金：穂積中学校テニスコート事業等に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・下水道事業対策基金：事業計画が見直され、公共下水道事業の事業実施に向けて残高が増加する予定です。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・ふるさと応援基金：ふるさと応援寄附金の更なる増加が見込まれますが、対象事業へ積極的に活用します。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億円想定の新庁舎建設に向けて、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　</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311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百万円取り崩し、基金の運用益を</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806</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千円積み立て、</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311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百万円）の確保を目標に積み立てを行います。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取り崩しはありませんでした。（基金の運用益を積み立てたため、前年度に比べて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短期的に取り崩しの予定はありませんが、市債の償還状況を見極め計画的な活用に努めます。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前年度に比べて</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ポイント上昇し、老朽化が進んでいます。類似団体内</a:t>
          </a:r>
          <a:r>
            <a:rPr kumimoji="1" lang="ja-JP" altLang="en-US" sz="1050">
              <a:solidFill>
                <a:schemeClr val="dk1"/>
              </a:solidFill>
              <a:effectLst/>
              <a:latin typeface="+mn-lt"/>
              <a:ea typeface="+mn-ea"/>
              <a:cs typeface="+mn-cs"/>
            </a:rPr>
            <a:t>や</a:t>
          </a:r>
          <a:r>
            <a:rPr kumimoji="1" lang="ja-JP" altLang="ja-JP" sz="1050">
              <a:solidFill>
                <a:schemeClr val="dk1"/>
              </a:solidFill>
              <a:effectLst/>
              <a:latin typeface="+mn-lt"/>
              <a:ea typeface="+mn-ea"/>
              <a:cs typeface="+mn-cs"/>
            </a:rPr>
            <a:t>岐阜県平均値を上回る結果となりました。今後は、平成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年度に策定した公共施設等総合管理計画に基づき、公共建築物を対象に統廃合を推進</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年度に策定した建物系公共施設個別施設計画に基づいた施設の維持管理を適切に進めてまいります。</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0747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1275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3987800" y="66431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1275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3987800" y="54434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9" name="有形固定資産減価償却率平均値テキスト"/>
        <xdr:cNvSpPr txBox="1"/>
      </xdr:nvSpPr>
      <xdr:spPr>
        <a:xfrm>
          <a:off x="41275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0259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3429000" y="5873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2781300" y="59138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133600" y="59755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25309</xdr:rowOff>
    </xdr:from>
    <xdr:to>
      <xdr:col>23</xdr:col>
      <xdr:colOff>136525</xdr:colOff>
      <xdr:row>29</xdr:row>
      <xdr:rowOff>126909</xdr:rowOff>
    </xdr:to>
    <xdr:sp macro="" textlink="">
      <xdr:nvSpPr>
        <xdr:cNvPr id="89" name="楕円 88"/>
        <xdr:cNvSpPr/>
      </xdr:nvSpPr>
      <xdr:spPr>
        <a:xfrm>
          <a:off x="40259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48186</xdr:rowOff>
    </xdr:from>
    <xdr:ext cx="405111" cy="259045"/>
    <xdr:sp macro="" textlink="">
      <xdr:nvSpPr>
        <xdr:cNvPr id="90" name="有形固定資産減価償却率該当値テキスト"/>
        <xdr:cNvSpPr txBox="1"/>
      </xdr:nvSpPr>
      <xdr:spPr>
        <a:xfrm>
          <a:off x="41275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46899</xdr:rowOff>
    </xdr:from>
    <xdr:to>
      <xdr:col>19</xdr:col>
      <xdr:colOff>187325</xdr:colOff>
      <xdr:row>29</xdr:row>
      <xdr:rowOff>148499</xdr:rowOff>
    </xdr:to>
    <xdr:sp macro="" textlink="">
      <xdr:nvSpPr>
        <xdr:cNvPr id="91" name="楕円 90"/>
        <xdr:cNvSpPr/>
      </xdr:nvSpPr>
      <xdr:spPr>
        <a:xfrm>
          <a:off x="3429000" y="57904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76109</xdr:rowOff>
    </xdr:from>
    <xdr:to>
      <xdr:col>23</xdr:col>
      <xdr:colOff>85725</xdr:colOff>
      <xdr:row>29</xdr:row>
      <xdr:rowOff>97699</xdr:rowOff>
    </xdr:to>
    <xdr:cxnSp macro="">
      <xdr:nvCxnSpPr>
        <xdr:cNvPr id="92" name="直線コネクタ 91"/>
        <xdr:cNvCxnSpPr/>
      </xdr:nvCxnSpPr>
      <xdr:spPr>
        <a:xfrm flipV="1">
          <a:off x="3479800" y="5819684"/>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3" name="楕円 92"/>
        <xdr:cNvSpPr/>
      </xdr:nvSpPr>
      <xdr:spPr>
        <a:xfrm>
          <a:off x="2781300" y="58429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97699</xdr:rowOff>
    </xdr:from>
    <xdr:to>
      <xdr:col>19</xdr:col>
      <xdr:colOff>136525</xdr:colOff>
      <xdr:row>29</xdr:row>
      <xdr:rowOff>150132</xdr:rowOff>
    </xdr:to>
    <xdr:cxnSp macro="">
      <xdr:nvCxnSpPr>
        <xdr:cNvPr id="94" name="直線コネクタ 93"/>
        <xdr:cNvCxnSpPr/>
      </xdr:nvCxnSpPr>
      <xdr:spPr>
        <a:xfrm flipV="1">
          <a:off x="2832100" y="5841274"/>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293119"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xdr:cNvSpPr txBox="1"/>
      </xdr:nvSpPr>
      <xdr:spPr>
        <a:xfrm>
          <a:off x="2658119"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010419"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165026</xdr:rowOff>
    </xdr:from>
    <xdr:ext cx="405111" cy="259045"/>
    <xdr:sp macro="" textlink="">
      <xdr:nvSpPr>
        <xdr:cNvPr id="98" name="n_1mainValue有形固定資産減価償却率"/>
        <xdr:cNvSpPr txBox="1"/>
      </xdr:nvSpPr>
      <xdr:spPr>
        <a:xfrm>
          <a:off x="3293119"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99" name="n_2mainValue有形固定資産減価償却率"/>
        <xdr:cNvSpPr txBox="1"/>
      </xdr:nvSpPr>
      <xdr:spPr>
        <a:xfrm>
          <a:off x="2658119"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1802739" y="4607971"/>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将来負担額が減少傾向のため、債務償還比率は</a:t>
          </a:r>
          <a:r>
            <a:rPr kumimoji="1" lang="en-US" altLang="ja-JP" sz="1050">
              <a:solidFill>
                <a:schemeClr val="dk1"/>
              </a:solidFill>
              <a:effectLst/>
              <a:latin typeface="+mn-lt"/>
              <a:ea typeface="+mn-ea"/>
              <a:cs typeface="+mn-cs"/>
            </a:rPr>
            <a:t>90.6%</a:t>
          </a:r>
          <a:r>
            <a:rPr kumimoji="1" lang="ja-JP" altLang="ja-JP" sz="1050">
              <a:solidFill>
                <a:schemeClr val="dk1"/>
              </a:solidFill>
              <a:effectLst/>
              <a:latin typeface="+mn-lt"/>
              <a:ea typeface="+mn-ea"/>
              <a:cs typeface="+mn-cs"/>
            </a:rPr>
            <a:t>と非常に低い数値となっています。類似団体内においても２番目に低い数値です。</a:t>
          </a:r>
          <a:endParaRPr lang="ja-JP" altLang="ja-JP" sz="1050">
            <a:effectLst/>
          </a:endParaRPr>
        </a:p>
        <a:p>
          <a:r>
            <a:rPr kumimoji="1" lang="ja-JP" altLang="ja-JP" sz="1050">
              <a:solidFill>
                <a:schemeClr val="dk1"/>
              </a:solidFill>
              <a:effectLst/>
              <a:latin typeface="+mn-lt"/>
              <a:ea typeface="+mn-ea"/>
              <a:cs typeface="+mn-cs"/>
            </a:rPr>
            <a:t>　将来負担額の減少には繰上償還の効果が表れていますが、　令和元年度は実施されていません。</a:t>
          </a:r>
          <a:endParaRPr lang="ja-JP" altLang="ja-JP" sz="1050">
            <a:effectLst/>
          </a:endParaRPr>
        </a:p>
        <a:p>
          <a:r>
            <a:rPr kumimoji="1" lang="ja-JP" altLang="ja-JP" sz="1050">
              <a:solidFill>
                <a:schemeClr val="dk1"/>
              </a:solidFill>
              <a:effectLst/>
              <a:latin typeface="+mn-lt"/>
              <a:ea typeface="+mn-ea"/>
              <a:cs typeface="+mn-cs"/>
            </a:rPr>
            <a:t>　今後も中長期的な視点から持続可能で健全な財政運営が行えるよう、自主財源の確保に努めてまいります。</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2593320"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2646025"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2534900" y="52400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2646025"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2573000" y="59566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1947525"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163322</xdr:rowOff>
    </xdr:from>
    <xdr:to>
      <xdr:col>76</xdr:col>
      <xdr:colOff>73025</xdr:colOff>
      <xdr:row>34</xdr:row>
      <xdr:rowOff>93472</xdr:rowOff>
    </xdr:to>
    <xdr:sp macro="" textlink="">
      <xdr:nvSpPr>
        <xdr:cNvPr id="141" name="楕円 140"/>
        <xdr:cNvSpPr/>
      </xdr:nvSpPr>
      <xdr:spPr>
        <a:xfrm>
          <a:off x="12573000" y="65926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78249</xdr:rowOff>
    </xdr:from>
    <xdr:ext cx="405111" cy="259045"/>
    <xdr:sp macro="" textlink="">
      <xdr:nvSpPr>
        <xdr:cNvPr id="142" name="債務償還比率該当値テキスト"/>
        <xdr:cNvSpPr txBox="1"/>
      </xdr:nvSpPr>
      <xdr:spPr>
        <a:xfrm>
          <a:off x="12646025" y="650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156125</xdr:rowOff>
    </xdr:from>
    <xdr:to>
      <xdr:col>72</xdr:col>
      <xdr:colOff>123825</xdr:colOff>
      <xdr:row>34</xdr:row>
      <xdr:rowOff>86275</xdr:rowOff>
    </xdr:to>
    <xdr:sp macro="" textlink="">
      <xdr:nvSpPr>
        <xdr:cNvPr id="143" name="楕円 142"/>
        <xdr:cNvSpPr/>
      </xdr:nvSpPr>
      <xdr:spPr>
        <a:xfrm>
          <a:off x="11947525" y="65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35475</xdr:rowOff>
    </xdr:from>
    <xdr:to>
      <xdr:col>76</xdr:col>
      <xdr:colOff>22225</xdr:colOff>
      <xdr:row>34</xdr:row>
      <xdr:rowOff>42672</xdr:rowOff>
    </xdr:to>
    <xdr:cxnSp macro="">
      <xdr:nvCxnSpPr>
        <xdr:cNvPr id="144" name="直線コネクタ 143"/>
        <xdr:cNvCxnSpPr/>
      </xdr:nvCxnSpPr>
      <xdr:spPr>
        <a:xfrm>
          <a:off x="11998325" y="6636300"/>
          <a:ext cx="5969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17793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77402</xdr:rowOff>
    </xdr:from>
    <xdr:ext cx="405111" cy="259045"/>
    <xdr:sp macro="" textlink="">
      <xdr:nvSpPr>
        <xdr:cNvPr id="146" name="n_1mainValue債務償還比率"/>
        <xdr:cNvSpPr txBox="1"/>
      </xdr:nvSpPr>
      <xdr:spPr>
        <a:xfrm>
          <a:off x="11811644" y="667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39490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39878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3889375" y="723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39878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3889375" y="5899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39878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38989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203575" y="6521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42887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68275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1" name="楕円 70"/>
        <xdr:cNvSpPr/>
      </xdr:nvSpPr>
      <xdr:spPr>
        <a:xfrm>
          <a:off x="38989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2" name="【道路】&#10;有形固定資産減価償却率該当値テキスト"/>
        <xdr:cNvSpPr txBox="1"/>
      </xdr:nvSpPr>
      <xdr:spPr>
        <a:xfrm>
          <a:off x="39878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3" name="楕円 72"/>
        <xdr:cNvSpPr/>
      </xdr:nvSpPr>
      <xdr:spPr>
        <a:xfrm>
          <a:off x="3203575" y="6551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87630</xdr:rowOff>
    </xdr:to>
    <xdr:cxnSp macro="">
      <xdr:nvCxnSpPr>
        <xdr:cNvPr id="74" name="直線コネクタ 73"/>
        <xdr:cNvCxnSpPr/>
      </xdr:nvCxnSpPr>
      <xdr:spPr>
        <a:xfrm flipV="1">
          <a:off x="3235325" y="6597015"/>
          <a:ext cx="714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5" name="楕円 74"/>
        <xdr:cNvSpPr/>
      </xdr:nvSpPr>
      <xdr:spPr>
        <a:xfrm>
          <a:off x="2428875"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99060</xdr:rowOff>
    </xdr:to>
    <xdr:cxnSp macro="">
      <xdr:nvCxnSpPr>
        <xdr:cNvPr id="76" name="直線コネクタ 75"/>
        <xdr:cNvCxnSpPr/>
      </xdr:nvCxnSpPr>
      <xdr:spPr>
        <a:xfrm flipV="1">
          <a:off x="2479675" y="660273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06769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3056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559569"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0" name="n_1mainValue【道路】&#10;有形固定資産減価償却率"/>
        <xdr:cNvSpPr txBox="1"/>
      </xdr:nvSpPr>
      <xdr:spPr>
        <a:xfrm>
          <a:off x="306769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1" name="n_2mainValue【道路】&#10;有形固定資産減価償却率"/>
        <xdr:cNvSpPr txBox="1"/>
      </xdr:nvSpPr>
      <xdr:spPr>
        <a:xfrm>
          <a:off x="230569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8905240"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8943975"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8845550" y="71884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8943975"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8845550" y="5632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8943975"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8883650" y="69264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815975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7413625" y="692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6638925"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161779</xdr:rowOff>
    </xdr:from>
    <xdr:to>
      <xdr:col>55</xdr:col>
      <xdr:colOff>50800</xdr:colOff>
      <xdr:row>41</xdr:row>
      <xdr:rowOff>91929</xdr:rowOff>
    </xdr:to>
    <xdr:sp macro="" textlink="">
      <xdr:nvSpPr>
        <xdr:cNvPr id="120" name="楕円 119"/>
        <xdr:cNvSpPr/>
      </xdr:nvSpPr>
      <xdr:spPr>
        <a:xfrm>
          <a:off x="8883650" y="70197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76706</xdr:rowOff>
    </xdr:from>
    <xdr:ext cx="469744" cy="259045"/>
    <xdr:sp macro="" textlink="">
      <xdr:nvSpPr>
        <xdr:cNvPr id="121" name="【道路】&#10;一人当たり延長該当値テキスト"/>
        <xdr:cNvSpPr txBox="1"/>
      </xdr:nvSpPr>
      <xdr:spPr>
        <a:xfrm>
          <a:off x="8943975" y="693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167932</xdr:rowOff>
    </xdr:from>
    <xdr:to>
      <xdr:col>50</xdr:col>
      <xdr:colOff>165100</xdr:colOff>
      <xdr:row>41</xdr:row>
      <xdr:rowOff>98082</xdr:rowOff>
    </xdr:to>
    <xdr:sp macro="" textlink="">
      <xdr:nvSpPr>
        <xdr:cNvPr id="122" name="楕円 121"/>
        <xdr:cNvSpPr/>
      </xdr:nvSpPr>
      <xdr:spPr>
        <a:xfrm>
          <a:off x="8159750" y="7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41129</xdr:rowOff>
    </xdr:from>
    <xdr:to>
      <xdr:col>55</xdr:col>
      <xdr:colOff>0</xdr:colOff>
      <xdr:row>41</xdr:row>
      <xdr:rowOff>47282</xdr:rowOff>
    </xdr:to>
    <xdr:cxnSp macro="">
      <xdr:nvCxnSpPr>
        <xdr:cNvPr id="123" name="直線コネクタ 122"/>
        <xdr:cNvCxnSpPr/>
      </xdr:nvCxnSpPr>
      <xdr:spPr>
        <a:xfrm flipV="1">
          <a:off x="8210550" y="7070579"/>
          <a:ext cx="695325"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166998</xdr:rowOff>
    </xdr:from>
    <xdr:to>
      <xdr:col>46</xdr:col>
      <xdr:colOff>38100</xdr:colOff>
      <xdr:row>41</xdr:row>
      <xdr:rowOff>97148</xdr:rowOff>
    </xdr:to>
    <xdr:sp macro="" textlink="">
      <xdr:nvSpPr>
        <xdr:cNvPr id="124" name="楕円 123"/>
        <xdr:cNvSpPr/>
      </xdr:nvSpPr>
      <xdr:spPr>
        <a:xfrm>
          <a:off x="7413625" y="70249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46348</xdr:rowOff>
    </xdr:from>
    <xdr:to>
      <xdr:col>50</xdr:col>
      <xdr:colOff>114300</xdr:colOff>
      <xdr:row>41</xdr:row>
      <xdr:rowOff>47282</xdr:rowOff>
    </xdr:to>
    <xdr:cxnSp macro="">
      <xdr:nvCxnSpPr>
        <xdr:cNvPr id="125" name="直線コネクタ 124"/>
        <xdr:cNvCxnSpPr/>
      </xdr:nvCxnSpPr>
      <xdr:spPr>
        <a:xfrm>
          <a:off x="7445375" y="7075798"/>
          <a:ext cx="765175"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7959236"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72258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6479686"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89209</xdr:rowOff>
    </xdr:from>
    <xdr:ext cx="469744" cy="259045"/>
    <xdr:sp macro="" textlink="">
      <xdr:nvSpPr>
        <xdr:cNvPr id="129" name="n_1mainValue【道路】&#10;一人当たり延長"/>
        <xdr:cNvSpPr txBox="1"/>
      </xdr:nvSpPr>
      <xdr:spPr>
        <a:xfrm>
          <a:off x="7991552" y="7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88275</xdr:rowOff>
    </xdr:from>
    <xdr:ext cx="469744" cy="259045"/>
    <xdr:sp macro="" textlink="">
      <xdr:nvSpPr>
        <xdr:cNvPr id="130" name="n_2mainValue【道路】&#10;一人当たり延長"/>
        <xdr:cNvSpPr txBox="1"/>
      </xdr:nvSpPr>
      <xdr:spPr>
        <a:xfrm>
          <a:off x="7258127" y="71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39490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39878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3889375" y="109385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39878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3889375" y="9763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39878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38989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203575" y="10291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428875"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68275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70" name="楕円 169"/>
        <xdr:cNvSpPr/>
      </xdr:nvSpPr>
      <xdr:spPr>
        <a:xfrm>
          <a:off x="38989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171" name="【橋りょう・トンネル】&#10;有形固定資産減価償却率該当値テキスト"/>
        <xdr:cNvSpPr txBox="1"/>
      </xdr:nvSpPr>
      <xdr:spPr>
        <a:xfrm>
          <a:off x="39878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101600</xdr:rowOff>
    </xdr:from>
    <xdr:to>
      <xdr:col>20</xdr:col>
      <xdr:colOff>38100</xdr:colOff>
      <xdr:row>63</xdr:row>
      <xdr:rowOff>31750</xdr:rowOff>
    </xdr:to>
    <xdr:sp macro="" textlink="">
      <xdr:nvSpPr>
        <xdr:cNvPr id="172" name="楕円 171"/>
        <xdr:cNvSpPr/>
      </xdr:nvSpPr>
      <xdr:spPr>
        <a:xfrm>
          <a:off x="3203575" y="10731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62</xdr:row>
      <xdr:rowOff>152400</xdr:rowOff>
    </xdr:to>
    <xdr:cxnSp macro="">
      <xdr:nvCxnSpPr>
        <xdr:cNvPr id="173" name="直線コネクタ 172"/>
        <xdr:cNvCxnSpPr/>
      </xdr:nvCxnSpPr>
      <xdr:spPr>
        <a:xfrm flipV="1">
          <a:off x="3235325" y="1076325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74" name="楕円 173"/>
        <xdr:cNvSpPr/>
      </xdr:nvSpPr>
      <xdr:spPr>
        <a:xfrm>
          <a:off x="2428875"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152400</xdr:rowOff>
    </xdr:from>
    <xdr:to>
      <xdr:col>19</xdr:col>
      <xdr:colOff>177800</xdr:colOff>
      <xdr:row>63</xdr:row>
      <xdr:rowOff>13335</xdr:rowOff>
    </xdr:to>
    <xdr:cxnSp macro="">
      <xdr:nvCxnSpPr>
        <xdr:cNvPr id="175" name="直線コネクタ 174"/>
        <xdr:cNvCxnSpPr/>
      </xdr:nvCxnSpPr>
      <xdr:spPr>
        <a:xfrm flipV="1">
          <a:off x="2479675" y="1078230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06769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30569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559569"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22877</xdr:rowOff>
    </xdr:from>
    <xdr:ext cx="405111" cy="259045"/>
    <xdr:sp macro="" textlink="">
      <xdr:nvSpPr>
        <xdr:cNvPr id="179" name="n_1mainValue【橋りょう・トンネル】&#10;有形固定資産減価償却率"/>
        <xdr:cNvSpPr txBox="1"/>
      </xdr:nvSpPr>
      <xdr:spPr>
        <a:xfrm>
          <a:off x="306769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80" name="n_2mainValue【橋りょう・トンネル】&#10;有形固定資産減価償却率"/>
        <xdr:cNvSpPr txBox="1"/>
      </xdr:nvSpPr>
      <xdr:spPr>
        <a:xfrm>
          <a:off x="230569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8905240"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8943975"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8845550" y="109565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8943975"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8845550" y="9640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8943975"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8883650" y="104467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815975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7413625" y="104947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6638925"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52653</xdr:rowOff>
    </xdr:from>
    <xdr:to>
      <xdr:col>55</xdr:col>
      <xdr:colOff>50800</xdr:colOff>
      <xdr:row>63</xdr:row>
      <xdr:rowOff>154253</xdr:rowOff>
    </xdr:to>
    <xdr:sp macro="" textlink="">
      <xdr:nvSpPr>
        <xdr:cNvPr id="217" name="楕円 216"/>
        <xdr:cNvSpPr/>
      </xdr:nvSpPr>
      <xdr:spPr>
        <a:xfrm>
          <a:off x="8883650" y="108540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139030</xdr:rowOff>
    </xdr:from>
    <xdr:ext cx="534377" cy="259045"/>
    <xdr:sp macro="" textlink="">
      <xdr:nvSpPr>
        <xdr:cNvPr id="218" name="【橋りょう・トンネル】&#10;一人当たり有形固定資産（償却資産）額該当値テキスト"/>
        <xdr:cNvSpPr txBox="1"/>
      </xdr:nvSpPr>
      <xdr:spPr>
        <a:xfrm>
          <a:off x="8943975" y="107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53567</xdr:rowOff>
    </xdr:from>
    <xdr:to>
      <xdr:col>50</xdr:col>
      <xdr:colOff>165100</xdr:colOff>
      <xdr:row>63</xdr:row>
      <xdr:rowOff>155167</xdr:rowOff>
    </xdr:to>
    <xdr:sp macro="" textlink="">
      <xdr:nvSpPr>
        <xdr:cNvPr id="219" name="楕円 218"/>
        <xdr:cNvSpPr/>
      </xdr:nvSpPr>
      <xdr:spPr>
        <a:xfrm>
          <a:off x="8159750" y="108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103453</xdr:rowOff>
    </xdr:from>
    <xdr:to>
      <xdr:col>55</xdr:col>
      <xdr:colOff>0</xdr:colOff>
      <xdr:row>63</xdr:row>
      <xdr:rowOff>104367</xdr:rowOff>
    </xdr:to>
    <xdr:cxnSp macro="">
      <xdr:nvCxnSpPr>
        <xdr:cNvPr id="220" name="直線コネクタ 219"/>
        <xdr:cNvCxnSpPr/>
      </xdr:nvCxnSpPr>
      <xdr:spPr>
        <a:xfrm flipV="1">
          <a:off x="8210550" y="10904803"/>
          <a:ext cx="69532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53177</xdr:rowOff>
    </xdr:from>
    <xdr:to>
      <xdr:col>46</xdr:col>
      <xdr:colOff>38100</xdr:colOff>
      <xdr:row>63</xdr:row>
      <xdr:rowOff>154777</xdr:rowOff>
    </xdr:to>
    <xdr:sp macro="" textlink="">
      <xdr:nvSpPr>
        <xdr:cNvPr id="221" name="楕円 220"/>
        <xdr:cNvSpPr/>
      </xdr:nvSpPr>
      <xdr:spPr>
        <a:xfrm>
          <a:off x="7413625" y="108545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103977</xdr:rowOff>
    </xdr:from>
    <xdr:to>
      <xdr:col>50</xdr:col>
      <xdr:colOff>114300</xdr:colOff>
      <xdr:row>63</xdr:row>
      <xdr:rowOff>104367</xdr:rowOff>
    </xdr:to>
    <xdr:cxnSp macro="">
      <xdr:nvCxnSpPr>
        <xdr:cNvPr id="222" name="直線コネクタ 221"/>
        <xdr:cNvCxnSpPr/>
      </xdr:nvCxnSpPr>
      <xdr:spPr>
        <a:xfrm>
          <a:off x="7445375" y="10905327"/>
          <a:ext cx="765175"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793644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71934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6447370"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146294</xdr:rowOff>
    </xdr:from>
    <xdr:ext cx="534377" cy="259045"/>
    <xdr:sp macro="" textlink="">
      <xdr:nvSpPr>
        <xdr:cNvPr id="226" name="n_1mainValue【橋りょう・トンネル】&#10;一人当たり有形固定資産（償却資産）額"/>
        <xdr:cNvSpPr txBox="1"/>
      </xdr:nvSpPr>
      <xdr:spPr>
        <a:xfrm>
          <a:off x="7959236" y="109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145904</xdr:rowOff>
    </xdr:from>
    <xdr:ext cx="534377" cy="259045"/>
    <xdr:sp macro="" textlink="">
      <xdr:nvSpPr>
        <xdr:cNvPr id="227" name="n_2mainValue【橋りょう・トンネル】&#10;一人当たり有形固定資産（償却資産）額"/>
        <xdr:cNvSpPr txBox="1"/>
      </xdr:nvSpPr>
      <xdr:spPr>
        <a:xfrm>
          <a:off x="7225811" y="109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39490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39878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3889375" y="149068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39878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3889375" y="133491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39878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38989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203575" y="138127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428875"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68275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111398</xdr:rowOff>
    </xdr:from>
    <xdr:to>
      <xdr:col>24</xdr:col>
      <xdr:colOff>114300</xdr:colOff>
      <xdr:row>87</xdr:row>
      <xdr:rowOff>41548</xdr:rowOff>
    </xdr:to>
    <xdr:sp macro="" textlink="">
      <xdr:nvSpPr>
        <xdr:cNvPr id="268" name="楕円 267"/>
        <xdr:cNvSpPr/>
      </xdr:nvSpPr>
      <xdr:spPr>
        <a:xfrm>
          <a:off x="38989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26325</xdr:rowOff>
    </xdr:from>
    <xdr:ext cx="340478" cy="259045"/>
    <xdr:sp macro="" textlink="">
      <xdr:nvSpPr>
        <xdr:cNvPr id="269" name="【公営住宅】&#10;有形固定資産減価償却率該当値テキスト"/>
        <xdr:cNvSpPr txBox="1"/>
      </xdr:nvSpPr>
      <xdr:spPr>
        <a:xfrm>
          <a:off x="3987800" y="147710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270" name="楕円 269"/>
        <xdr:cNvSpPr/>
      </xdr:nvSpPr>
      <xdr:spPr>
        <a:xfrm>
          <a:off x="3203575" y="147548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60961</xdr:rowOff>
    </xdr:from>
    <xdr:to>
      <xdr:col>24</xdr:col>
      <xdr:colOff>63500</xdr:colOff>
      <xdr:row>86</xdr:row>
      <xdr:rowOff>162198</xdr:rowOff>
    </xdr:to>
    <xdr:cxnSp macro="">
      <xdr:nvCxnSpPr>
        <xdr:cNvPr id="271" name="直線コネクタ 270"/>
        <xdr:cNvCxnSpPr/>
      </xdr:nvCxnSpPr>
      <xdr:spPr>
        <a:xfrm>
          <a:off x="3235325" y="14805661"/>
          <a:ext cx="7143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64044</xdr:rowOff>
    </xdr:from>
    <xdr:to>
      <xdr:col>15</xdr:col>
      <xdr:colOff>101600</xdr:colOff>
      <xdr:row>86</xdr:row>
      <xdr:rowOff>165644</xdr:rowOff>
    </xdr:to>
    <xdr:sp macro="" textlink="">
      <xdr:nvSpPr>
        <xdr:cNvPr id="272" name="楕円 271"/>
        <xdr:cNvSpPr/>
      </xdr:nvSpPr>
      <xdr:spPr>
        <a:xfrm>
          <a:off x="2428875"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60961</xdr:rowOff>
    </xdr:from>
    <xdr:to>
      <xdr:col>19</xdr:col>
      <xdr:colOff>177800</xdr:colOff>
      <xdr:row>86</xdr:row>
      <xdr:rowOff>114844</xdr:rowOff>
    </xdr:to>
    <xdr:cxnSp macro="">
      <xdr:nvCxnSpPr>
        <xdr:cNvPr id="273" name="直線コネクタ 272"/>
        <xdr:cNvCxnSpPr/>
      </xdr:nvCxnSpPr>
      <xdr:spPr>
        <a:xfrm flipV="1">
          <a:off x="2479675" y="14805661"/>
          <a:ext cx="75565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06769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30569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559569"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102888</xdr:rowOff>
    </xdr:from>
    <xdr:ext cx="340478" cy="259045"/>
    <xdr:sp macro="" textlink="">
      <xdr:nvSpPr>
        <xdr:cNvPr id="277" name="n_1mainValue【公営住宅】&#10;有形固定資産減価償却率"/>
        <xdr:cNvSpPr txBox="1"/>
      </xdr:nvSpPr>
      <xdr:spPr>
        <a:xfrm>
          <a:off x="30809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156771</xdr:rowOff>
    </xdr:from>
    <xdr:ext cx="340478" cy="259045"/>
    <xdr:sp macro="" textlink="">
      <xdr:nvSpPr>
        <xdr:cNvPr id="278" name="n_2mainValue【公営住宅】&#10;有形固定資産減価償却率"/>
        <xdr:cNvSpPr txBox="1"/>
      </xdr:nvSpPr>
      <xdr:spPr>
        <a:xfrm>
          <a:off x="2338011" y="1490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8905240"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8943975"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8845550" y="134439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8943975"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8883650" y="14405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815975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7413625" y="1441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6638925"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10922</xdr:rowOff>
    </xdr:from>
    <xdr:to>
      <xdr:col>55</xdr:col>
      <xdr:colOff>50800</xdr:colOff>
      <xdr:row>86</xdr:row>
      <xdr:rowOff>112522</xdr:rowOff>
    </xdr:to>
    <xdr:sp macro="" textlink="">
      <xdr:nvSpPr>
        <xdr:cNvPr id="317" name="楕円 316"/>
        <xdr:cNvSpPr/>
      </xdr:nvSpPr>
      <xdr:spPr>
        <a:xfrm>
          <a:off x="8883650" y="147556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97299</xdr:rowOff>
    </xdr:from>
    <xdr:ext cx="469744" cy="259045"/>
    <xdr:sp macro="" textlink="">
      <xdr:nvSpPr>
        <xdr:cNvPr id="318" name="【公営住宅】&#10;一人当たり面積該当値テキスト"/>
        <xdr:cNvSpPr txBox="1"/>
      </xdr:nvSpPr>
      <xdr:spPr>
        <a:xfrm>
          <a:off x="8943975" y="146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319" name="楕円 318"/>
        <xdr:cNvSpPr/>
      </xdr:nvSpPr>
      <xdr:spPr>
        <a:xfrm>
          <a:off x="815975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61722</xdr:rowOff>
    </xdr:to>
    <xdr:cxnSp macro="">
      <xdr:nvCxnSpPr>
        <xdr:cNvPr id="320" name="直線コネクタ 319"/>
        <xdr:cNvCxnSpPr/>
      </xdr:nvCxnSpPr>
      <xdr:spPr>
        <a:xfrm>
          <a:off x="8210550" y="1480642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10922</xdr:rowOff>
    </xdr:from>
    <xdr:to>
      <xdr:col>46</xdr:col>
      <xdr:colOff>38100</xdr:colOff>
      <xdr:row>86</xdr:row>
      <xdr:rowOff>112522</xdr:rowOff>
    </xdr:to>
    <xdr:sp macro="" textlink="">
      <xdr:nvSpPr>
        <xdr:cNvPr id="321" name="楕円 320"/>
        <xdr:cNvSpPr/>
      </xdr:nvSpPr>
      <xdr:spPr>
        <a:xfrm>
          <a:off x="7413625" y="147556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61722</xdr:rowOff>
    </xdr:from>
    <xdr:to>
      <xdr:col>50</xdr:col>
      <xdr:colOff>114300</xdr:colOff>
      <xdr:row>86</xdr:row>
      <xdr:rowOff>61722</xdr:rowOff>
    </xdr:to>
    <xdr:cxnSp macro="">
      <xdr:nvCxnSpPr>
        <xdr:cNvPr id="322" name="直線コネクタ 321"/>
        <xdr:cNvCxnSpPr/>
      </xdr:nvCxnSpPr>
      <xdr:spPr>
        <a:xfrm>
          <a:off x="7445375" y="1480642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7991552"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72581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6483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326" name="n_1mainValue【公営住宅】&#10;一人当たり面積"/>
        <xdr:cNvSpPr txBox="1"/>
      </xdr:nvSpPr>
      <xdr:spPr>
        <a:xfrm>
          <a:off x="7991552"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103649</xdr:rowOff>
    </xdr:from>
    <xdr:ext cx="469744" cy="259045"/>
    <xdr:sp macro="" textlink="">
      <xdr:nvSpPr>
        <xdr:cNvPr id="327" name="n_2mainValue【公営住宅】&#10;一人当たり面積"/>
        <xdr:cNvSpPr txBox="1"/>
      </xdr:nvSpPr>
      <xdr:spPr>
        <a:xfrm>
          <a:off x="72581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3889989"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3928725"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3801725" y="7284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3928725"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3801725" y="580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3928725"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3839825" y="6410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311592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23698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1623675" y="64490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383" name="楕円 382"/>
        <xdr:cNvSpPr/>
      </xdr:nvSpPr>
      <xdr:spPr>
        <a:xfrm>
          <a:off x="13839825" y="6214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384" name="【認定こども園・幼稚園・保育所】&#10;有形固定資産減価償却率該当値テキスト"/>
        <xdr:cNvSpPr txBox="1"/>
      </xdr:nvSpPr>
      <xdr:spPr>
        <a:xfrm>
          <a:off x="13928725"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385" name="楕円 384"/>
        <xdr:cNvSpPr/>
      </xdr:nvSpPr>
      <xdr:spPr>
        <a:xfrm>
          <a:off x="13115925"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93345</xdr:rowOff>
    </xdr:to>
    <xdr:cxnSp macro="">
      <xdr:nvCxnSpPr>
        <xdr:cNvPr id="386" name="直線コネクタ 385"/>
        <xdr:cNvCxnSpPr/>
      </xdr:nvCxnSpPr>
      <xdr:spPr>
        <a:xfrm>
          <a:off x="13166725" y="6261735"/>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387" name="楕円 386"/>
        <xdr:cNvSpPr/>
      </xdr:nvSpPr>
      <xdr:spPr>
        <a:xfrm>
          <a:off x="123698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114300</xdr:rowOff>
    </xdr:to>
    <xdr:cxnSp macro="">
      <xdr:nvCxnSpPr>
        <xdr:cNvPr id="388" name="直線コネクタ 387"/>
        <xdr:cNvCxnSpPr/>
      </xdr:nvCxnSpPr>
      <xdr:spPr>
        <a:xfrm flipV="1">
          <a:off x="12420600" y="6261735"/>
          <a:ext cx="7461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2980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2246619"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150049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392" name="n_1mainValue【認定こども園・幼稚園・保育所】&#10;有形固定資産減価償却率"/>
        <xdr:cNvSpPr txBox="1"/>
      </xdr:nvSpPr>
      <xdr:spPr>
        <a:xfrm>
          <a:off x="12980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393" name="n_2mainValue【認定こども園・幼稚園・保育所】&#10;有形固定資産減価償却率"/>
        <xdr:cNvSpPr txBox="1"/>
      </xdr:nvSpPr>
      <xdr:spPr>
        <a:xfrm>
          <a:off x="12246619"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188461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188849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18786475"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188849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18786475" y="57492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188849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187960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18100675" y="660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17325975"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657985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93980</xdr:rowOff>
    </xdr:from>
    <xdr:to>
      <xdr:col>116</xdr:col>
      <xdr:colOff>114300</xdr:colOff>
      <xdr:row>35</xdr:row>
      <xdr:rowOff>24130</xdr:rowOff>
    </xdr:to>
    <xdr:sp macro="" textlink="">
      <xdr:nvSpPr>
        <xdr:cNvPr id="432" name="楕円 431"/>
        <xdr:cNvSpPr/>
      </xdr:nvSpPr>
      <xdr:spPr>
        <a:xfrm>
          <a:off x="187960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116857</xdr:rowOff>
    </xdr:from>
    <xdr:ext cx="469744" cy="259045"/>
    <xdr:sp macro="" textlink="">
      <xdr:nvSpPr>
        <xdr:cNvPr id="433" name="【認定こども園・幼稚園・保育所】&#10;一人当たり面積該当値テキスト"/>
        <xdr:cNvSpPr txBox="1"/>
      </xdr:nvSpPr>
      <xdr:spPr>
        <a:xfrm>
          <a:off x="18884900"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82550</xdr:rowOff>
    </xdr:from>
    <xdr:to>
      <xdr:col>112</xdr:col>
      <xdr:colOff>38100</xdr:colOff>
      <xdr:row>35</xdr:row>
      <xdr:rowOff>12700</xdr:rowOff>
    </xdr:to>
    <xdr:sp macro="" textlink="">
      <xdr:nvSpPr>
        <xdr:cNvPr id="434" name="楕円 433"/>
        <xdr:cNvSpPr/>
      </xdr:nvSpPr>
      <xdr:spPr>
        <a:xfrm>
          <a:off x="18100675" y="5911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133350</xdr:rowOff>
    </xdr:from>
    <xdr:to>
      <xdr:col>116</xdr:col>
      <xdr:colOff>63500</xdr:colOff>
      <xdr:row>34</xdr:row>
      <xdr:rowOff>144780</xdr:rowOff>
    </xdr:to>
    <xdr:cxnSp macro="">
      <xdr:nvCxnSpPr>
        <xdr:cNvPr id="435" name="直線コネクタ 434"/>
        <xdr:cNvCxnSpPr/>
      </xdr:nvCxnSpPr>
      <xdr:spPr>
        <a:xfrm>
          <a:off x="18132425" y="596265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74930</xdr:rowOff>
    </xdr:from>
    <xdr:to>
      <xdr:col>107</xdr:col>
      <xdr:colOff>101600</xdr:colOff>
      <xdr:row>35</xdr:row>
      <xdr:rowOff>5080</xdr:rowOff>
    </xdr:to>
    <xdr:sp macro="" textlink="">
      <xdr:nvSpPr>
        <xdr:cNvPr id="436" name="楕円 435"/>
        <xdr:cNvSpPr/>
      </xdr:nvSpPr>
      <xdr:spPr>
        <a:xfrm>
          <a:off x="17325975"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125730</xdr:rowOff>
    </xdr:from>
    <xdr:to>
      <xdr:col>111</xdr:col>
      <xdr:colOff>177800</xdr:colOff>
      <xdr:row>34</xdr:row>
      <xdr:rowOff>133350</xdr:rowOff>
    </xdr:to>
    <xdr:cxnSp macro="">
      <xdr:nvCxnSpPr>
        <xdr:cNvPr id="437" name="直線コネクタ 436"/>
        <xdr:cNvCxnSpPr/>
      </xdr:nvCxnSpPr>
      <xdr:spPr>
        <a:xfrm>
          <a:off x="17376775" y="595503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1793247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1717047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6424352"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29227</xdr:rowOff>
    </xdr:from>
    <xdr:ext cx="469744" cy="259045"/>
    <xdr:sp macro="" textlink="">
      <xdr:nvSpPr>
        <xdr:cNvPr id="441" name="n_1mainValue【認定こども園・幼稚園・保育所】&#10;一人当たり面積"/>
        <xdr:cNvSpPr txBox="1"/>
      </xdr:nvSpPr>
      <xdr:spPr>
        <a:xfrm>
          <a:off x="1793247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21607</xdr:rowOff>
    </xdr:from>
    <xdr:ext cx="469744" cy="259045"/>
    <xdr:sp macro="" textlink="">
      <xdr:nvSpPr>
        <xdr:cNvPr id="442" name="n_2mainValue【認定こども園・幼稚園・保育所】&#10;一人当たり面積"/>
        <xdr:cNvSpPr txBox="1"/>
      </xdr:nvSpPr>
      <xdr:spPr>
        <a:xfrm>
          <a:off x="1717047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3889989"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3928725"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3801725" y="1088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3928725"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380172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3928725"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3839825" y="10281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3115925"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23698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1623675" y="104092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484" name="楕円 483"/>
        <xdr:cNvSpPr/>
      </xdr:nvSpPr>
      <xdr:spPr>
        <a:xfrm>
          <a:off x="13839825" y="982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485" name="【学校施設】&#10;有形固定資産減価償却率該当値テキスト"/>
        <xdr:cNvSpPr txBox="1"/>
      </xdr:nvSpPr>
      <xdr:spPr>
        <a:xfrm>
          <a:off x="13928725"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486" name="楕円 485"/>
        <xdr:cNvSpPr/>
      </xdr:nvSpPr>
      <xdr:spPr>
        <a:xfrm>
          <a:off x="13115925"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122465</xdr:rowOff>
    </xdr:to>
    <xdr:cxnSp macro="">
      <xdr:nvCxnSpPr>
        <xdr:cNvPr id="487" name="直線コネクタ 486"/>
        <xdr:cNvCxnSpPr/>
      </xdr:nvCxnSpPr>
      <xdr:spPr>
        <a:xfrm flipV="1">
          <a:off x="13166725" y="9875520"/>
          <a:ext cx="7239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488" name="楕円 487"/>
        <xdr:cNvSpPr/>
      </xdr:nvSpPr>
      <xdr:spPr>
        <a:xfrm>
          <a:off x="123698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57</xdr:row>
      <xdr:rowOff>122465</xdr:rowOff>
    </xdr:to>
    <xdr:cxnSp macro="">
      <xdr:nvCxnSpPr>
        <xdr:cNvPr id="489" name="直線コネクタ 488"/>
        <xdr:cNvCxnSpPr/>
      </xdr:nvCxnSpPr>
      <xdr:spPr>
        <a:xfrm>
          <a:off x="12420600" y="9882051"/>
          <a:ext cx="746125"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2980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2246619"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150049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493" name="n_1mainValue【学校施設】&#10;有形固定資産減価償却率"/>
        <xdr:cNvSpPr txBox="1"/>
      </xdr:nvSpPr>
      <xdr:spPr>
        <a:xfrm>
          <a:off x="12980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494" name="n_2mainValue【学校施設】&#10;有形固定資産減価償却率"/>
        <xdr:cNvSpPr txBox="1"/>
      </xdr:nvSpPr>
      <xdr:spPr>
        <a:xfrm>
          <a:off x="12246619"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5544800" y="1114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5163346"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5544800" y="1057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5163346"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5544800" y="1000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5163346"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5544800" y="942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5163346"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188461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188849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18786475" y="10948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188849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18786475" y="9523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188849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18796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18100675" y="104333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17325975"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657985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157797</xdr:rowOff>
    </xdr:from>
    <xdr:to>
      <xdr:col>116</xdr:col>
      <xdr:colOff>114300</xdr:colOff>
      <xdr:row>62</xdr:row>
      <xdr:rowOff>87947</xdr:rowOff>
    </xdr:to>
    <xdr:sp macro="" textlink="">
      <xdr:nvSpPr>
        <xdr:cNvPr id="538" name="楕円 537"/>
        <xdr:cNvSpPr/>
      </xdr:nvSpPr>
      <xdr:spPr>
        <a:xfrm>
          <a:off x="187960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136224</xdr:rowOff>
    </xdr:from>
    <xdr:ext cx="469744" cy="259045"/>
    <xdr:sp macro="" textlink="">
      <xdr:nvSpPr>
        <xdr:cNvPr id="539" name="【学校施設】&#10;一人当たり面積該当値テキスト"/>
        <xdr:cNvSpPr txBox="1"/>
      </xdr:nvSpPr>
      <xdr:spPr>
        <a:xfrm>
          <a:off x="18884900" y="105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147320</xdr:rowOff>
    </xdr:from>
    <xdr:to>
      <xdr:col>112</xdr:col>
      <xdr:colOff>38100</xdr:colOff>
      <xdr:row>62</xdr:row>
      <xdr:rowOff>77470</xdr:rowOff>
    </xdr:to>
    <xdr:sp macro="" textlink="">
      <xdr:nvSpPr>
        <xdr:cNvPr id="540" name="楕円 539"/>
        <xdr:cNvSpPr/>
      </xdr:nvSpPr>
      <xdr:spPr>
        <a:xfrm>
          <a:off x="18100675" y="10605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26670</xdr:rowOff>
    </xdr:from>
    <xdr:to>
      <xdr:col>116</xdr:col>
      <xdr:colOff>63500</xdr:colOff>
      <xdr:row>62</xdr:row>
      <xdr:rowOff>37147</xdr:rowOff>
    </xdr:to>
    <xdr:cxnSp macro="">
      <xdr:nvCxnSpPr>
        <xdr:cNvPr id="541" name="直線コネクタ 540"/>
        <xdr:cNvCxnSpPr/>
      </xdr:nvCxnSpPr>
      <xdr:spPr>
        <a:xfrm>
          <a:off x="18132425" y="10656570"/>
          <a:ext cx="714375"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542" name="楕円 541"/>
        <xdr:cNvSpPr/>
      </xdr:nvSpPr>
      <xdr:spPr>
        <a:xfrm>
          <a:off x="17325975"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26670</xdr:rowOff>
    </xdr:to>
    <xdr:cxnSp macro="">
      <xdr:nvCxnSpPr>
        <xdr:cNvPr id="543" name="直線コネクタ 542"/>
        <xdr:cNvCxnSpPr/>
      </xdr:nvCxnSpPr>
      <xdr:spPr>
        <a:xfrm>
          <a:off x="17376775" y="1064895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1793247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1717047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6424352"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68597</xdr:rowOff>
    </xdr:from>
    <xdr:ext cx="469744" cy="259045"/>
    <xdr:sp macro="" textlink="">
      <xdr:nvSpPr>
        <xdr:cNvPr id="547" name="n_1mainValue【学校施設】&#10;一人当たり面積"/>
        <xdr:cNvSpPr txBox="1"/>
      </xdr:nvSpPr>
      <xdr:spPr>
        <a:xfrm>
          <a:off x="1793247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60977</xdr:rowOff>
    </xdr:from>
    <xdr:ext cx="469744" cy="259045"/>
    <xdr:sp macro="" textlink="">
      <xdr:nvSpPr>
        <xdr:cNvPr id="548" name="n_2mainValue【学校施設】&#10;一人当たり面積"/>
        <xdr:cNvSpPr txBox="1"/>
      </xdr:nvSpPr>
      <xdr:spPr>
        <a:xfrm>
          <a:off x="1717047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5" name="テキスト ボックス 574"/>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7" name="テキスト ボックス 576"/>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89" name="直線コネクタ 588"/>
        <xdr:cNvCxnSpPr/>
      </xdr:nvCxnSpPr>
      <xdr:spPr>
        <a:xfrm flipV="1">
          <a:off x="13889989"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90" name="【公民館】&#10;有形固定資産減価償却率最小値テキスト"/>
        <xdr:cNvSpPr txBox="1"/>
      </xdr:nvSpPr>
      <xdr:spPr>
        <a:xfrm>
          <a:off x="13928725"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91" name="直線コネクタ 590"/>
        <xdr:cNvCxnSpPr/>
      </xdr:nvCxnSpPr>
      <xdr:spPr>
        <a:xfrm>
          <a:off x="13801725" y="185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2"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3" name="直線コネクタ 592"/>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594" name="【公民館】&#10;有形固定資産減価償却率平均値テキスト"/>
        <xdr:cNvSpPr txBox="1"/>
      </xdr:nvSpPr>
      <xdr:spPr>
        <a:xfrm>
          <a:off x="13928725"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95" name="フローチャート: 判断 594"/>
        <xdr:cNvSpPr/>
      </xdr:nvSpPr>
      <xdr:spPr>
        <a:xfrm>
          <a:off x="13839825" y="1791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6" name="フローチャート: 判断 595"/>
        <xdr:cNvSpPr/>
      </xdr:nvSpPr>
      <xdr:spPr>
        <a:xfrm>
          <a:off x="13115925"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97" name="フローチャート: 判断 596"/>
        <xdr:cNvSpPr/>
      </xdr:nvSpPr>
      <xdr:spPr>
        <a:xfrm>
          <a:off x="123698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98" name="フローチャート: 判断 597"/>
        <xdr:cNvSpPr/>
      </xdr:nvSpPr>
      <xdr:spPr>
        <a:xfrm>
          <a:off x="11623675" y="17978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74930</xdr:rowOff>
    </xdr:from>
    <xdr:to>
      <xdr:col>85</xdr:col>
      <xdr:colOff>177800</xdr:colOff>
      <xdr:row>101</xdr:row>
      <xdr:rowOff>5080</xdr:rowOff>
    </xdr:to>
    <xdr:sp macro="" textlink="">
      <xdr:nvSpPr>
        <xdr:cNvPr id="604" name="楕円 603"/>
        <xdr:cNvSpPr/>
      </xdr:nvSpPr>
      <xdr:spPr>
        <a:xfrm>
          <a:off x="13839825" y="17219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161307</xdr:rowOff>
    </xdr:from>
    <xdr:ext cx="405111" cy="259045"/>
    <xdr:sp macro="" textlink="">
      <xdr:nvSpPr>
        <xdr:cNvPr id="605" name="【公民館】&#10;有形固定資産減価償却率該当値テキスト"/>
        <xdr:cNvSpPr txBox="1"/>
      </xdr:nvSpPr>
      <xdr:spPr>
        <a:xfrm>
          <a:off x="13928725"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95886</xdr:rowOff>
    </xdr:from>
    <xdr:to>
      <xdr:col>81</xdr:col>
      <xdr:colOff>101600</xdr:colOff>
      <xdr:row>101</xdr:row>
      <xdr:rowOff>26036</xdr:rowOff>
    </xdr:to>
    <xdr:sp macro="" textlink="">
      <xdr:nvSpPr>
        <xdr:cNvPr id="606" name="楕円 605"/>
        <xdr:cNvSpPr/>
      </xdr:nvSpPr>
      <xdr:spPr>
        <a:xfrm>
          <a:off x="13115925"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125730</xdr:rowOff>
    </xdr:from>
    <xdr:to>
      <xdr:col>85</xdr:col>
      <xdr:colOff>127000</xdr:colOff>
      <xdr:row>100</xdr:row>
      <xdr:rowOff>146686</xdr:rowOff>
    </xdr:to>
    <xdr:cxnSp macro="">
      <xdr:nvCxnSpPr>
        <xdr:cNvPr id="607" name="直線コネクタ 606"/>
        <xdr:cNvCxnSpPr/>
      </xdr:nvCxnSpPr>
      <xdr:spPr>
        <a:xfrm flipV="1">
          <a:off x="13166725" y="17270730"/>
          <a:ext cx="7239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137795</xdr:rowOff>
    </xdr:from>
    <xdr:to>
      <xdr:col>76</xdr:col>
      <xdr:colOff>165100</xdr:colOff>
      <xdr:row>101</xdr:row>
      <xdr:rowOff>67945</xdr:rowOff>
    </xdr:to>
    <xdr:sp macro="" textlink="">
      <xdr:nvSpPr>
        <xdr:cNvPr id="608" name="楕円 607"/>
        <xdr:cNvSpPr/>
      </xdr:nvSpPr>
      <xdr:spPr>
        <a:xfrm>
          <a:off x="123698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146686</xdr:rowOff>
    </xdr:from>
    <xdr:to>
      <xdr:col>81</xdr:col>
      <xdr:colOff>50800</xdr:colOff>
      <xdr:row>101</xdr:row>
      <xdr:rowOff>17145</xdr:rowOff>
    </xdr:to>
    <xdr:cxnSp macro="">
      <xdr:nvCxnSpPr>
        <xdr:cNvPr id="609" name="直線コネクタ 608"/>
        <xdr:cNvCxnSpPr/>
      </xdr:nvCxnSpPr>
      <xdr:spPr>
        <a:xfrm flipV="1">
          <a:off x="12420600" y="17291686"/>
          <a:ext cx="7461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0" name="n_1aveValue【公民館】&#10;有形固定資産減価償却率"/>
        <xdr:cNvSpPr txBox="1"/>
      </xdr:nvSpPr>
      <xdr:spPr>
        <a:xfrm>
          <a:off x="12980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11" name="n_2aveValue【公民館】&#10;有形固定資産減価償却率"/>
        <xdr:cNvSpPr txBox="1"/>
      </xdr:nvSpPr>
      <xdr:spPr>
        <a:xfrm>
          <a:off x="12246619"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12" name="n_3aveValue【公民館】&#10;有形固定資産減価償却率"/>
        <xdr:cNvSpPr txBox="1"/>
      </xdr:nvSpPr>
      <xdr:spPr>
        <a:xfrm>
          <a:off x="1150049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42563</xdr:rowOff>
    </xdr:from>
    <xdr:ext cx="405111" cy="259045"/>
    <xdr:sp macro="" textlink="">
      <xdr:nvSpPr>
        <xdr:cNvPr id="613" name="n_1mainValue【公民館】&#10;有形固定資産減価償却率"/>
        <xdr:cNvSpPr txBox="1"/>
      </xdr:nvSpPr>
      <xdr:spPr>
        <a:xfrm>
          <a:off x="12980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84472</xdr:rowOff>
    </xdr:from>
    <xdr:ext cx="405111" cy="259045"/>
    <xdr:sp macro="" textlink="">
      <xdr:nvSpPr>
        <xdr:cNvPr id="614" name="n_2mainValue【公民館】&#10;有形固定資産減価償却率"/>
        <xdr:cNvSpPr txBox="1"/>
      </xdr:nvSpPr>
      <xdr:spPr>
        <a:xfrm>
          <a:off x="12246619"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38" name="直線コネクタ 637"/>
        <xdr:cNvCxnSpPr/>
      </xdr:nvCxnSpPr>
      <xdr:spPr>
        <a:xfrm flipV="1">
          <a:off x="188461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39" name="【公民館】&#10;一人当たり面積最小値テキスト"/>
        <xdr:cNvSpPr txBox="1"/>
      </xdr:nvSpPr>
      <xdr:spPr>
        <a:xfrm>
          <a:off x="188849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40" name="直線コネクタ 639"/>
        <xdr:cNvCxnSpPr/>
      </xdr:nvCxnSpPr>
      <xdr:spPr>
        <a:xfrm>
          <a:off x="18786475" y="1866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41" name="【公民館】&#10;一人当たり面積最大値テキスト"/>
        <xdr:cNvSpPr txBox="1"/>
      </xdr:nvSpPr>
      <xdr:spPr>
        <a:xfrm>
          <a:off x="188849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42" name="直線コネクタ 641"/>
        <xdr:cNvCxnSpPr/>
      </xdr:nvCxnSpPr>
      <xdr:spPr>
        <a:xfrm>
          <a:off x="18786475" y="1708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43" name="【公民館】&#10;一人当たり面積平均値テキスト"/>
        <xdr:cNvSpPr txBox="1"/>
      </xdr:nvSpPr>
      <xdr:spPr>
        <a:xfrm>
          <a:off x="188849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44" name="フローチャート: 判断 643"/>
        <xdr:cNvSpPr/>
      </xdr:nvSpPr>
      <xdr:spPr>
        <a:xfrm>
          <a:off x="187960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45" name="フローチャート: 判断 644"/>
        <xdr:cNvSpPr/>
      </xdr:nvSpPr>
      <xdr:spPr>
        <a:xfrm>
          <a:off x="18100675" y="181381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46" name="フローチャート: 判断 645"/>
        <xdr:cNvSpPr/>
      </xdr:nvSpPr>
      <xdr:spPr>
        <a:xfrm>
          <a:off x="17325975"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47" name="フローチャート: 判断 646"/>
        <xdr:cNvSpPr/>
      </xdr:nvSpPr>
      <xdr:spPr>
        <a:xfrm>
          <a:off x="1657985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53" name="楕円 652"/>
        <xdr:cNvSpPr/>
      </xdr:nvSpPr>
      <xdr:spPr>
        <a:xfrm>
          <a:off x="187960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654" name="【公民館】&#10;一人当たり面積該当値テキスト"/>
        <xdr:cNvSpPr txBox="1"/>
      </xdr:nvSpPr>
      <xdr:spPr>
        <a:xfrm>
          <a:off x="188849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655" name="楕円 654"/>
        <xdr:cNvSpPr/>
      </xdr:nvSpPr>
      <xdr:spPr>
        <a:xfrm>
          <a:off x="18100675" y="18271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656" name="直線コネクタ 655"/>
        <xdr:cNvCxnSpPr/>
      </xdr:nvCxnSpPr>
      <xdr:spPr>
        <a:xfrm>
          <a:off x="18132425" y="18322289"/>
          <a:ext cx="7143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657" name="楕円 656"/>
        <xdr:cNvSpPr/>
      </xdr:nvSpPr>
      <xdr:spPr>
        <a:xfrm>
          <a:off x="17325975"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148589</xdr:rowOff>
    </xdr:to>
    <xdr:cxnSp macro="">
      <xdr:nvCxnSpPr>
        <xdr:cNvPr id="658" name="直線コネクタ 657"/>
        <xdr:cNvCxnSpPr/>
      </xdr:nvCxnSpPr>
      <xdr:spPr>
        <a:xfrm>
          <a:off x="17376775" y="1832228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59" name="n_1aveValue【公民館】&#10;一人当たり面積"/>
        <xdr:cNvSpPr txBox="1"/>
      </xdr:nvSpPr>
      <xdr:spPr>
        <a:xfrm>
          <a:off x="1793247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60" name="n_2aveValue【公民館】&#10;一人当たり面積"/>
        <xdr:cNvSpPr txBox="1"/>
      </xdr:nvSpPr>
      <xdr:spPr>
        <a:xfrm>
          <a:off x="1717047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61" name="n_3aveValue【公民館】&#10;一人当たり面積"/>
        <xdr:cNvSpPr txBox="1"/>
      </xdr:nvSpPr>
      <xdr:spPr>
        <a:xfrm>
          <a:off x="16424352"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662" name="n_1mainValue【公民館】&#10;一人当たり面積"/>
        <xdr:cNvSpPr txBox="1"/>
      </xdr:nvSpPr>
      <xdr:spPr>
        <a:xfrm>
          <a:off x="1793247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663" name="n_2mainValue【公民館】&#10;一人当たり面積"/>
        <xdr:cNvSpPr txBox="1"/>
      </xdr:nvSpPr>
      <xdr:spPr>
        <a:xfrm>
          <a:off x="1717047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有形固定資産減価償却率は、類似団体と比較するとやや高い傾向にあり、全体的に施設の老朽化が進んでいることがわかります。　</a:t>
          </a:r>
          <a:endParaRPr lang="ja-JP" altLang="ja-JP" sz="1400">
            <a:effectLst/>
          </a:endParaRPr>
        </a:p>
        <a:p>
          <a:r>
            <a:rPr kumimoji="1" lang="ja-JP" altLang="ja-JP" sz="1100">
              <a:solidFill>
                <a:schemeClr val="dk1"/>
              </a:solidFill>
              <a:effectLst/>
              <a:latin typeface="+mn-lt"/>
              <a:ea typeface="+mn-ea"/>
              <a:cs typeface="+mn-cs"/>
            </a:rPr>
            <a:t>　一人当たり面積は、類似団体との比較において全体的に低い水準にあります。</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有形固定資産減価償却率が高くなっている施設類型は公民館、低くなっている施設類型は橋りょうが挙げられます。</a:t>
          </a:r>
          <a:endParaRPr lang="ja-JP" altLang="ja-JP" sz="1400">
            <a:effectLst/>
          </a:endParaRPr>
        </a:p>
        <a:p>
          <a:r>
            <a:rPr kumimoji="1" lang="ja-JP" altLang="ja-JP" sz="1100">
              <a:solidFill>
                <a:schemeClr val="dk1"/>
              </a:solidFill>
              <a:effectLst/>
              <a:latin typeface="+mn-lt"/>
              <a:ea typeface="+mn-ea"/>
              <a:cs typeface="+mn-cs"/>
            </a:rPr>
            <a:t>　公民館については、２つの施設がいずれも築後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年となることから、建物系公共施設個別施設計画においては統廃合する方針となっています。</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39490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39878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3889375" y="71383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39878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3889375" y="57242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39878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38989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203575" y="65502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428875"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68275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2" name="楕円 71"/>
        <xdr:cNvSpPr/>
      </xdr:nvSpPr>
      <xdr:spPr>
        <a:xfrm>
          <a:off x="38989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3" name="【図書館】&#10;有形固定資産減価償却率該当値テキスト"/>
        <xdr:cNvSpPr txBox="1"/>
      </xdr:nvSpPr>
      <xdr:spPr>
        <a:xfrm>
          <a:off x="39878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4" name="楕円 73"/>
        <xdr:cNvSpPr/>
      </xdr:nvSpPr>
      <xdr:spPr>
        <a:xfrm>
          <a:off x="3203575" y="66596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23949</xdr:rowOff>
    </xdr:to>
    <xdr:cxnSp macro="">
      <xdr:nvCxnSpPr>
        <xdr:cNvPr id="75" name="直線コネクタ 74"/>
        <xdr:cNvCxnSpPr/>
      </xdr:nvCxnSpPr>
      <xdr:spPr>
        <a:xfrm flipV="1">
          <a:off x="3235325" y="6676209"/>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6" name="楕円 75"/>
        <xdr:cNvSpPr/>
      </xdr:nvSpPr>
      <xdr:spPr>
        <a:xfrm>
          <a:off x="2428875"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53340</xdr:rowOff>
    </xdr:to>
    <xdr:cxnSp macro="">
      <xdr:nvCxnSpPr>
        <xdr:cNvPr id="77" name="直線コネクタ 76"/>
        <xdr:cNvCxnSpPr/>
      </xdr:nvCxnSpPr>
      <xdr:spPr>
        <a:xfrm flipV="1">
          <a:off x="2479675" y="6710499"/>
          <a:ext cx="7556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06769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30569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559569"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65876</xdr:rowOff>
    </xdr:from>
    <xdr:ext cx="405111" cy="259045"/>
    <xdr:sp macro="" textlink="">
      <xdr:nvSpPr>
        <xdr:cNvPr id="81" name="n_1mainValue【図書館】&#10;有形固定資産減価償却率"/>
        <xdr:cNvSpPr txBox="1"/>
      </xdr:nvSpPr>
      <xdr:spPr>
        <a:xfrm>
          <a:off x="306769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2" name="n_2mainValue【図書館】&#10;有形固定資産減価償却率"/>
        <xdr:cNvSpPr txBox="1"/>
      </xdr:nvSpPr>
      <xdr:spPr>
        <a:xfrm>
          <a:off x="230569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8905240"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8943975"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8845550" y="567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8943975"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8883650"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815975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6638925"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21" name="楕円 120"/>
        <xdr:cNvSpPr/>
      </xdr:nvSpPr>
      <xdr:spPr>
        <a:xfrm>
          <a:off x="8883650" y="6299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149877</xdr:rowOff>
    </xdr:from>
    <xdr:ext cx="469744" cy="259045"/>
    <xdr:sp macro="" textlink="">
      <xdr:nvSpPr>
        <xdr:cNvPr id="122" name="【図書館】&#10;一人当たり面積該当値テキスト"/>
        <xdr:cNvSpPr txBox="1"/>
      </xdr:nvSpPr>
      <xdr:spPr>
        <a:xfrm>
          <a:off x="8943975"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23" name="楕円 122"/>
        <xdr:cNvSpPr/>
      </xdr:nvSpPr>
      <xdr:spPr>
        <a:xfrm>
          <a:off x="815975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6350</xdr:rowOff>
    </xdr:to>
    <xdr:cxnSp macro="">
      <xdr:nvCxnSpPr>
        <xdr:cNvPr id="124" name="直線コネクタ 123"/>
        <xdr:cNvCxnSpPr/>
      </xdr:nvCxnSpPr>
      <xdr:spPr>
        <a:xfrm>
          <a:off x="8210550" y="63500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125" name="楕円 124"/>
        <xdr:cNvSpPr/>
      </xdr:nvSpPr>
      <xdr:spPr>
        <a:xfrm>
          <a:off x="7413625" y="6299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6350</xdr:rowOff>
    </xdr:to>
    <xdr:cxnSp macro="">
      <xdr:nvCxnSpPr>
        <xdr:cNvPr id="126" name="直線コネクタ 125"/>
        <xdr:cNvCxnSpPr/>
      </xdr:nvCxnSpPr>
      <xdr:spPr>
        <a:xfrm>
          <a:off x="7445375" y="6350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7991552"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72581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6483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30" name="n_1mainValue【図書館】&#10;一人当たり面積"/>
        <xdr:cNvSpPr txBox="1"/>
      </xdr:nvSpPr>
      <xdr:spPr>
        <a:xfrm>
          <a:off x="7991552"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73677</xdr:rowOff>
    </xdr:from>
    <xdr:ext cx="469744" cy="259045"/>
    <xdr:sp macro="" textlink="">
      <xdr:nvSpPr>
        <xdr:cNvPr id="131" name="n_2mainValue【図書館】&#10;一人当たり面積"/>
        <xdr:cNvSpPr txBox="1"/>
      </xdr:nvSpPr>
      <xdr:spPr>
        <a:xfrm>
          <a:off x="72581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39490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39878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3889375" y="110397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39878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3889375" y="9472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39878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38989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203575" y="10064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428875"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68275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172" name="楕円 171"/>
        <xdr:cNvSpPr/>
      </xdr:nvSpPr>
      <xdr:spPr>
        <a:xfrm>
          <a:off x="38989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12717</xdr:rowOff>
    </xdr:from>
    <xdr:ext cx="405111" cy="259045"/>
    <xdr:sp macro="" textlink="">
      <xdr:nvSpPr>
        <xdr:cNvPr id="173" name="【体育館・プール】&#10;有形固定資産減価償却率該当値テキスト"/>
        <xdr:cNvSpPr txBox="1"/>
      </xdr:nvSpPr>
      <xdr:spPr>
        <a:xfrm>
          <a:off x="39878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115751</xdr:rowOff>
    </xdr:from>
    <xdr:to>
      <xdr:col>20</xdr:col>
      <xdr:colOff>38100</xdr:colOff>
      <xdr:row>56</xdr:row>
      <xdr:rowOff>45901</xdr:rowOff>
    </xdr:to>
    <xdr:sp macro="" textlink="">
      <xdr:nvSpPr>
        <xdr:cNvPr id="174" name="楕円 173"/>
        <xdr:cNvSpPr/>
      </xdr:nvSpPr>
      <xdr:spPr>
        <a:xfrm>
          <a:off x="3203575" y="95455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148590</xdr:rowOff>
    </xdr:from>
    <xdr:to>
      <xdr:col>24</xdr:col>
      <xdr:colOff>63500</xdr:colOff>
      <xdr:row>55</xdr:row>
      <xdr:rowOff>166551</xdr:rowOff>
    </xdr:to>
    <xdr:cxnSp macro="">
      <xdr:nvCxnSpPr>
        <xdr:cNvPr id="175" name="直線コネクタ 174"/>
        <xdr:cNvCxnSpPr/>
      </xdr:nvCxnSpPr>
      <xdr:spPr>
        <a:xfrm flipV="1">
          <a:off x="3235325" y="9578340"/>
          <a:ext cx="7143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151674</xdr:rowOff>
    </xdr:from>
    <xdr:to>
      <xdr:col>15</xdr:col>
      <xdr:colOff>101600</xdr:colOff>
      <xdr:row>56</xdr:row>
      <xdr:rowOff>81824</xdr:rowOff>
    </xdr:to>
    <xdr:sp macro="" textlink="">
      <xdr:nvSpPr>
        <xdr:cNvPr id="176" name="楕円 175"/>
        <xdr:cNvSpPr/>
      </xdr:nvSpPr>
      <xdr:spPr>
        <a:xfrm>
          <a:off x="2428875"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166551</xdr:rowOff>
    </xdr:from>
    <xdr:to>
      <xdr:col>19</xdr:col>
      <xdr:colOff>177800</xdr:colOff>
      <xdr:row>56</xdr:row>
      <xdr:rowOff>31024</xdr:rowOff>
    </xdr:to>
    <xdr:cxnSp macro="">
      <xdr:nvCxnSpPr>
        <xdr:cNvPr id="177" name="直線コネクタ 176"/>
        <xdr:cNvCxnSpPr/>
      </xdr:nvCxnSpPr>
      <xdr:spPr>
        <a:xfrm flipV="1">
          <a:off x="2479675" y="9596301"/>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06769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30569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559569"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62428</xdr:rowOff>
    </xdr:from>
    <xdr:ext cx="405111" cy="259045"/>
    <xdr:sp macro="" textlink="">
      <xdr:nvSpPr>
        <xdr:cNvPr id="181" name="n_1mainValue【体育館・プール】&#10;有形固定資産減価償却率"/>
        <xdr:cNvSpPr txBox="1"/>
      </xdr:nvSpPr>
      <xdr:spPr>
        <a:xfrm>
          <a:off x="3067694" y="932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98351</xdr:rowOff>
    </xdr:from>
    <xdr:ext cx="405111" cy="259045"/>
    <xdr:sp macro="" textlink="">
      <xdr:nvSpPr>
        <xdr:cNvPr id="182" name="n_2mainValue【体育館・プール】&#10;有形固定資産減価償却率"/>
        <xdr:cNvSpPr txBox="1"/>
      </xdr:nvSpPr>
      <xdr:spPr>
        <a:xfrm>
          <a:off x="230569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8905240"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8943975"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8845550" y="11039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8943975"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8845550" y="94263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8943975"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8883650" y="109075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815975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7413625" y="10933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6638925"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12446</xdr:rowOff>
    </xdr:from>
    <xdr:to>
      <xdr:col>55</xdr:col>
      <xdr:colOff>50800</xdr:colOff>
      <xdr:row>64</xdr:row>
      <xdr:rowOff>114046</xdr:rowOff>
    </xdr:to>
    <xdr:sp macro="" textlink="">
      <xdr:nvSpPr>
        <xdr:cNvPr id="221" name="楕円 220"/>
        <xdr:cNvSpPr/>
      </xdr:nvSpPr>
      <xdr:spPr>
        <a:xfrm>
          <a:off x="8883650" y="109852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98823</xdr:rowOff>
    </xdr:from>
    <xdr:ext cx="469744" cy="259045"/>
    <xdr:sp macro="" textlink="">
      <xdr:nvSpPr>
        <xdr:cNvPr id="222" name="【体育館・プール】&#10;一人当たり面積該当値テキスト"/>
        <xdr:cNvSpPr txBox="1"/>
      </xdr:nvSpPr>
      <xdr:spPr>
        <a:xfrm>
          <a:off x="8943975" y="109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12446</xdr:rowOff>
    </xdr:from>
    <xdr:to>
      <xdr:col>50</xdr:col>
      <xdr:colOff>165100</xdr:colOff>
      <xdr:row>64</xdr:row>
      <xdr:rowOff>114046</xdr:rowOff>
    </xdr:to>
    <xdr:sp macro="" textlink="">
      <xdr:nvSpPr>
        <xdr:cNvPr id="223" name="楕円 222"/>
        <xdr:cNvSpPr/>
      </xdr:nvSpPr>
      <xdr:spPr>
        <a:xfrm>
          <a:off x="815975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63246</xdr:rowOff>
    </xdr:from>
    <xdr:to>
      <xdr:col>55</xdr:col>
      <xdr:colOff>0</xdr:colOff>
      <xdr:row>64</xdr:row>
      <xdr:rowOff>63246</xdr:rowOff>
    </xdr:to>
    <xdr:cxnSp macro="">
      <xdr:nvCxnSpPr>
        <xdr:cNvPr id="224" name="直線コネクタ 223"/>
        <xdr:cNvCxnSpPr/>
      </xdr:nvCxnSpPr>
      <xdr:spPr>
        <a:xfrm>
          <a:off x="8210550" y="11036046"/>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12446</xdr:rowOff>
    </xdr:from>
    <xdr:to>
      <xdr:col>46</xdr:col>
      <xdr:colOff>38100</xdr:colOff>
      <xdr:row>64</xdr:row>
      <xdr:rowOff>114046</xdr:rowOff>
    </xdr:to>
    <xdr:sp macro="" textlink="">
      <xdr:nvSpPr>
        <xdr:cNvPr id="225" name="楕円 224"/>
        <xdr:cNvSpPr/>
      </xdr:nvSpPr>
      <xdr:spPr>
        <a:xfrm>
          <a:off x="7413625" y="109852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63246</xdr:rowOff>
    </xdr:from>
    <xdr:to>
      <xdr:col>50</xdr:col>
      <xdr:colOff>114300</xdr:colOff>
      <xdr:row>64</xdr:row>
      <xdr:rowOff>63246</xdr:rowOff>
    </xdr:to>
    <xdr:cxnSp macro="">
      <xdr:nvCxnSpPr>
        <xdr:cNvPr id="226" name="直線コネクタ 225"/>
        <xdr:cNvCxnSpPr/>
      </xdr:nvCxnSpPr>
      <xdr:spPr>
        <a:xfrm>
          <a:off x="7445375" y="1103604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7991552"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72581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6483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105173</xdr:rowOff>
    </xdr:from>
    <xdr:ext cx="469744" cy="259045"/>
    <xdr:sp macro="" textlink="">
      <xdr:nvSpPr>
        <xdr:cNvPr id="230" name="n_1mainValue【体育館・プール】&#10;一人当たり面積"/>
        <xdr:cNvSpPr txBox="1"/>
      </xdr:nvSpPr>
      <xdr:spPr>
        <a:xfrm>
          <a:off x="7991552"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105173</xdr:rowOff>
    </xdr:from>
    <xdr:ext cx="469744" cy="259045"/>
    <xdr:sp macro="" textlink="">
      <xdr:nvSpPr>
        <xdr:cNvPr id="231" name="n_2mainValue【体育館・プール】&#10;一人当たり面積"/>
        <xdr:cNvSpPr txBox="1"/>
      </xdr:nvSpPr>
      <xdr:spPr>
        <a:xfrm>
          <a:off x="72581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39490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39878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3889375" y="14754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39878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3889375" y="13344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39878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38989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203575" y="1416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428875"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6827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xdr:rowOff>
    </xdr:from>
    <xdr:to>
      <xdr:col>24</xdr:col>
      <xdr:colOff>114300</xdr:colOff>
      <xdr:row>80</xdr:row>
      <xdr:rowOff>109855</xdr:rowOff>
    </xdr:to>
    <xdr:sp macro="" textlink="">
      <xdr:nvSpPr>
        <xdr:cNvPr id="271" name="楕円 270"/>
        <xdr:cNvSpPr/>
      </xdr:nvSpPr>
      <xdr:spPr>
        <a:xfrm>
          <a:off x="38989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31132</xdr:rowOff>
    </xdr:from>
    <xdr:ext cx="405111" cy="259045"/>
    <xdr:sp macro="" textlink="">
      <xdr:nvSpPr>
        <xdr:cNvPr id="272" name="【福祉施設】&#10;有形固定資産減価償却率該当値テキスト"/>
        <xdr:cNvSpPr txBox="1"/>
      </xdr:nvSpPr>
      <xdr:spPr>
        <a:xfrm>
          <a:off x="3987800"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273" name="楕円 272"/>
        <xdr:cNvSpPr/>
      </xdr:nvSpPr>
      <xdr:spPr>
        <a:xfrm>
          <a:off x="3203575" y="137699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59055</xdr:rowOff>
    </xdr:from>
    <xdr:to>
      <xdr:col>24</xdr:col>
      <xdr:colOff>63500</xdr:colOff>
      <xdr:row>80</xdr:row>
      <xdr:rowOff>104775</xdr:rowOff>
    </xdr:to>
    <xdr:cxnSp macro="">
      <xdr:nvCxnSpPr>
        <xdr:cNvPr id="274" name="直線コネクタ 273"/>
        <xdr:cNvCxnSpPr/>
      </xdr:nvCxnSpPr>
      <xdr:spPr>
        <a:xfrm flipV="1">
          <a:off x="3235325" y="13775055"/>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75" name="楕円 274"/>
        <xdr:cNvSpPr/>
      </xdr:nvSpPr>
      <xdr:spPr>
        <a:xfrm>
          <a:off x="2428875"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80</xdr:row>
      <xdr:rowOff>152400</xdr:rowOff>
    </xdr:to>
    <xdr:cxnSp macro="">
      <xdr:nvCxnSpPr>
        <xdr:cNvPr id="276" name="直線コネクタ 275"/>
        <xdr:cNvCxnSpPr/>
      </xdr:nvCxnSpPr>
      <xdr:spPr>
        <a:xfrm flipV="1">
          <a:off x="2479675" y="13820775"/>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06769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30569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559569"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280" name="n_1mainValue【福祉施設】&#10;有形固定資産減価償却率"/>
        <xdr:cNvSpPr txBox="1"/>
      </xdr:nvSpPr>
      <xdr:spPr>
        <a:xfrm>
          <a:off x="306769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81" name="n_2mainValue【福祉施設】&#10;有形固定資産減価償却率"/>
        <xdr:cNvSpPr txBox="1"/>
      </xdr:nvSpPr>
      <xdr:spPr>
        <a:xfrm>
          <a:off x="230569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8905240"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8943975"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8845550" y="1490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8943975"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8845550" y="1341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8943975"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8883650" y="1457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815975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7413625" y="146079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6638925"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22" name="楕円 321"/>
        <xdr:cNvSpPr/>
      </xdr:nvSpPr>
      <xdr:spPr>
        <a:xfrm>
          <a:off x="8883650" y="14797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23" name="【福祉施設】&#10;一人当たり面積該当値テキスト"/>
        <xdr:cNvSpPr txBox="1"/>
      </xdr:nvSpPr>
      <xdr:spPr>
        <a:xfrm>
          <a:off x="8943975"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24" name="楕円 323"/>
        <xdr:cNvSpPr/>
      </xdr:nvSpPr>
      <xdr:spPr>
        <a:xfrm>
          <a:off x="815975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25" name="直線コネクタ 324"/>
        <xdr:cNvCxnSpPr/>
      </xdr:nvCxnSpPr>
      <xdr:spPr>
        <a:xfrm>
          <a:off x="8210550" y="14848114"/>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26" name="楕円 325"/>
        <xdr:cNvSpPr/>
      </xdr:nvSpPr>
      <xdr:spPr>
        <a:xfrm>
          <a:off x="7413625" y="14797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27" name="直線コネクタ 326"/>
        <xdr:cNvCxnSpPr/>
      </xdr:nvCxnSpPr>
      <xdr:spPr>
        <a:xfrm>
          <a:off x="7445375" y="1484811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7991552"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72581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6483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31" name="n_1mainValue【福祉施設】&#10;一人当たり面積"/>
        <xdr:cNvSpPr txBox="1"/>
      </xdr:nvSpPr>
      <xdr:spPr>
        <a:xfrm>
          <a:off x="7991552"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32" name="n_2mainValue【福祉施設】&#10;一人当たり面積"/>
        <xdr:cNvSpPr txBox="1"/>
      </xdr:nvSpPr>
      <xdr:spPr>
        <a:xfrm>
          <a:off x="72581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39490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39878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388937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39878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3889375" y="1710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39878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38989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203575" y="178659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428875"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68275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373" name="楕円 372"/>
        <xdr:cNvSpPr/>
      </xdr:nvSpPr>
      <xdr:spPr>
        <a:xfrm>
          <a:off x="38989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374" name="【市民会館】&#10;有形固定資産減価償却率該当値テキスト"/>
        <xdr:cNvSpPr txBox="1"/>
      </xdr:nvSpPr>
      <xdr:spPr>
        <a:xfrm>
          <a:off x="39878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375" name="楕円 374"/>
        <xdr:cNvSpPr/>
      </xdr:nvSpPr>
      <xdr:spPr>
        <a:xfrm>
          <a:off x="3203575" y="17959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7620</xdr:rowOff>
    </xdr:to>
    <xdr:cxnSp macro="">
      <xdr:nvCxnSpPr>
        <xdr:cNvPr id="376" name="直線コネクタ 375"/>
        <xdr:cNvCxnSpPr/>
      </xdr:nvCxnSpPr>
      <xdr:spPr>
        <a:xfrm flipV="1">
          <a:off x="3235325" y="17991908"/>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77" name="楕円 376"/>
        <xdr:cNvSpPr/>
      </xdr:nvSpPr>
      <xdr:spPr>
        <a:xfrm>
          <a:off x="2428875"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19050</xdr:rowOff>
    </xdr:to>
    <xdr:cxnSp macro="">
      <xdr:nvCxnSpPr>
        <xdr:cNvPr id="378" name="直線コネクタ 377"/>
        <xdr:cNvCxnSpPr/>
      </xdr:nvCxnSpPr>
      <xdr:spPr>
        <a:xfrm flipV="1">
          <a:off x="2479675" y="1800987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06769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30569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559569"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382" name="n_1mainValue【市民会館】&#10;有形固定資産減価償却率"/>
        <xdr:cNvSpPr txBox="1"/>
      </xdr:nvSpPr>
      <xdr:spPr>
        <a:xfrm>
          <a:off x="306769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383" name="n_2mainValue【市民会館】&#10;有形固定資産減価償却率"/>
        <xdr:cNvSpPr txBox="1"/>
      </xdr:nvSpPr>
      <xdr:spPr>
        <a:xfrm>
          <a:off x="230569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8905240"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8943975"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8845550" y="170709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8943975"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8883650" y="182350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815975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741362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6638925"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24" name="楕円 423"/>
        <xdr:cNvSpPr/>
      </xdr:nvSpPr>
      <xdr:spPr>
        <a:xfrm>
          <a:off x="8883650" y="1794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25" name="【市民会館】&#10;一人当たり面積該当値テキスト"/>
        <xdr:cNvSpPr txBox="1"/>
      </xdr:nvSpPr>
      <xdr:spPr>
        <a:xfrm>
          <a:off x="8943975"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110308</xdr:rowOff>
    </xdr:from>
    <xdr:to>
      <xdr:col>50</xdr:col>
      <xdr:colOff>165100</xdr:colOff>
      <xdr:row>105</xdr:row>
      <xdr:rowOff>40458</xdr:rowOff>
    </xdr:to>
    <xdr:sp macro="" textlink="">
      <xdr:nvSpPr>
        <xdr:cNvPr id="426" name="楕円 425"/>
        <xdr:cNvSpPr/>
      </xdr:nvSpPr>
      <xdr:spPr>
        <a:xfrm>
          <a:off x="815975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161108</xdr:rowOff>
    </xdr:from>
    <xdr:to>
      <xdr:col>55</xdr:col>
      <xdr:colOff>0</xdr:colOff>
      <xdr:row>104</xdr:row>
      <xdr:rowOff>167639</xdr:rowOff>
    </xdr:to>
    <xdr:cxnSp macro="">
      <xdr:nvCxnSpPr>
        <xdr:cNvPr id="427" name="直線コネクタ 426"/>
        <xdr:cNvCxnSpPr/>
      </xdr:nvCxnSpPr>
      <xdr:spPr>
        <a:xfrm>
          <a:off x="8210550" y="17991908"/>
          <a:ext cx="6953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107043</xdr:rowOff>
    </xdr:from>
    <xdr:to>
      <xdr:col>46</xdr:col>
      <xdr:colOff>38100</xdr:colOff>
      <xdr:row>105</xdr:row>
      <xdr:rowOff>37193</xdr:rowOff>
    </xdr:to>
    <xdr:sp macro="" textlink="">
      <xdr:nvSpPr>
        <xdr:cNvPr id="428" name="楕円 427"/>
        <xdr:cNvSpPr/>
      </xdr:nvSpPr>
      <xdr:spPr>
        <a:xfrm>
          <a:off x="7413625" y="179378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157843</xdr:rowOff>
    </xdr:from>
    <xdr:to>
      <xdr:col>50</xdr:col>
      <xdr:colOff>114300</xdr:colOff>
      <xdr:row>104</xdr:row>
      <xdr:rowOff>161108</xdr:rowOff>
    </xdr:to>
    <xdr:cxnSp macro="">
      <xdr:nvCxnSpPr>
        <xdr:cNvPr id="429" name="直線コネクタ 428"/>
        <xdr:cNvCxnSpPr/>
      </xdr:nvCxnSpPr>
      <xdr:spPr>
        <a:xfrm>
          <a:off x="7445375" y="17988643"/>
          <a:ext cx="7651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7991552"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72581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6483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56985</xdr:rowOff>
    </xdr:from>
    <xdr:ext cx="469744" cy="259045"/>
    <xdr:sp macro="" textlink="">
      <xdr:nvSpPr>
        <xdr:cNvPr id="433" name="n_1mainValue【市民会館】&#10;一人当たり面積"/>
        <xdr:cNvSpPr txBox="1"/>
      </xdr:nvSpPr>
      <xdr:spPr>
        <a:xfrm>
          <a:off x="7991552"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53720</xdr:rowOff>
    </xdr:from>
    <xdr:ext cx="469744" cy="259045"/>
    <xdr:sp macro="" textlink="">
      <xdr:nvSpPr>
        <xdr:cNvPr id="434" name="n_2mainValue【市民会館】&#10;一人当たり面積"/>
        <xdr:cNvSpPr txBox="1"/>
      </xdr:nvSpPr>
      <xdr:spPr>
        <a:xfrm>
          <a:off x="72581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76" name="直線コネクタ 475"/>
        <xdr:cNvCxnSpPr/>
      </xdr:nvCxnSpPr>
      <xdr:spPr>
        <a:xfrm flipV="1">
          <a:off x="13889989"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7" name="【保健センター・保健所】&#10;有形固定資産減価償却率最小値テキスト"/>
        <xdr:cNvSpPr txBox="1"/>
      </xdr:nvSpPr>
      <xdr:spPr>
        <a:xfrm>
          <a:off x="13928725"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8" name="直線コネクタ 477"/>
        <xdr:cNvCxnSpPr/>
      </xdr:nvCxnSpPr>
      <xdr:spPr>
        <a:xfrm>
          <a:off x="13801725" y="110707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9"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0" name="直線コネクタ 479"/>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81" name="【保健センター・保健所】&#10;有形固定資産減価償却率平均値テキスト"/>
        <xdr:cNvSpPr txBox="1"/>
      </xdr:nvSpPr>
      <xdr:spPr>
        <a:xfrm>
          <a:off x="13928725"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82" name="フローチャート: 判断 481"/>
        <xdr:cNvSpPr/>
      </xdr:nvSpPr>
      <xdr:spPr>
        <a:xfrm>
          <a:off x="13839825" y="10239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83" name="フローチャート: 判断 482"/>
        <xdr:cNvSpPr/>
      </xdr:nvSpPr>
      <xdr:spPr>
        <a:xfrm>
          <a:off x="13115925"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484" name="フローチャート: 判断 483"/>
        <xdr:cNvSpPr/>
      </xdr:nvSpPr>
      <xdr:spPr>
        <a:xfrm>
          <a:off x="123698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85" name="フローチャート: 判断 484"/>
        <xdr:cNvSpPr/>
      </xdr:nvSpPr>
      <xdr:spPr>
        <a:xfrm>
          <a:off x="11623675" y="102688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92891</xdr:rowOff>
    </xdr:from>
    <xdr:to>
      <xdr:col>85</xdr:col>
      <xdr:colOff>177800</xdr:colOff>
      <xdr:row>61</xdr:row>
      <xdr:rowOff>23041</xdr:rowOff>
    </xdr:to>
    <xdr:sp macro="" textlink="">
      <xdr:nvSpPr>
        <xdr:cNvPr id="491" name="楕円 490"/>
        <xdr:cNvSpPr/>
      </xdr:nvSpPr>
      <xdr:spPr>
        <a:xfrm>
          <a:off x="13839825" y="103798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71318</xdr:rowOff>
    </xdr:from>
    <xdr:ext cx="405111" cy="259045"/>
    <xdr:sp macro="" textlink="">
      <xdr:nvSpPr>
        <xdr:cNvPr id="492" name="【保健センター・保健所】&#10;有形固定資産減価償却率該当値テキスト"/>
        <xdr:cNvSpPr txBox="1"/>
      </xdr:nvSpPr>
      <xdr:spPr>
        <a:xfrm>
          <a:off x="13928725"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493" name="楕円 492"/>
        <xdr:cNvSpPr/>
      </xdr:nvSpPr>
      <xdr:spPr>
        <a:xfrm>
          <a:off x="13115925"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60</xdr:row>
      <xdr:rowOff>169817</xdr:rowOff>
    </xdr:to>
    <xdr:cxnSp macro="">
      <xdr:nvCxnSpPr>
        <xdr:cNvPr id="494" name="直線コネクタ 493"/>
        <xdr:cNvCxnSpPr/>
      </xdr:nvCxnSpPr>
      <xdr:spPr>
        <a:xfrm flipV="1">
          <a:off x="13166725" y="10430691"/>
          <a:ext cx="723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141877</xdr:rowOff>
    </xdr:from>
    <xdr:to>
      <xdr:col>76</xdr:col>
      <xdr:colOff>165100</xdr:colOff>
      <xdr:row>61</xdr:row>
      <xdr:rowOff>72027</xdr:rowOff>
    </xdr:to>
    <xdr:sp macro="" textlink="">
      <xdr:nvSpPr>
        <xdr:cNvPr id="495" name="楕円 494"/>
        <xdr:cNvSpPr/>
      </xdr:nvSpPr>
      <xdr:spPr>
        <a:xfrm>
          <a:off x="123698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21227</xdr:rowOff>
    </xdr:to>
    <xdr:cxnSp macro="">
      <xdr:nvCxnSpPr>
        <xdr:cNvPr id="496" name="直線コネクタ 495"/>
        <xdr:cNvCxnSpPr/>
      </xdr:nvCxnSpPr>
      <xdr:spPr>
        <a:xfrm flipV="1">
          <a:off x="12420600" y="10456817"/>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97" name="n_1aveValue【保健センター・保健所】&#10;有形固定資産減価償却率"/>
        <xdr:cNvSpPr txBox="1"/>
      </xdr:nvSpPr>
      <xdr:spPr>
        <a:xfrm>
          <a:off x="12980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498" name="n_2aveValue【保健センター・保健所】&#10;有形固定資産減価償却率"/>
        <xdr:cNvSpPr txBox="1"/>
      </xdr:nvSpPr>
      <xdr:spPr>
        <a:xfrm>
          <a:off x="12246619"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99" name="n_3aveValue【保健センター・保健所】&#10;有形固定資産減価償却率"/>
        <xdr:cNvSpPr txBox="1"/>
      </xdr:nvSpPr>
      <xdr:spPr>
        <a:xfrm>
          <a:off x="1150049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00" name="n_1mainValue【保健センター・保健所】&#10;有形固定資産減価償却率"/>
        <xdr:cNvSpPr txBox="1"/>
      </xdr:nvSpPr>
      <xdr:spPr>
        <a:xfrm>
          <a:off x="12980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01" name="n_2mainValue【保健センター・保健所】&#10;有形固定資産減価償却率"/>
        <xdr:cNvSpPr txBox="1"/>
      </xdr:nvSpPr>
      <xdr:spPr>
        <a:xfrm>
          <a:off x="12246619"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2" name="直線コネクタ 511"/>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3" name="テキスト ボックス 512"/>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4" name="直線コネクタ 513"/>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5" name="テキスト ボックス 514"/>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6" name="直線コネクタ 515"/>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7" name="テキスト ボックス 516"/>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8" name="直線コネクタ 517"/>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9" name="テキスト ボックス 518"/>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0" name="直線コネクタ 519"/>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1" name="テキスト ボックス 520"/>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2" name="直線コネクタ 521"/>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3" name="テキスト ボックス 522"/>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27" name="直線コネクタ 526"/>
        <xdr:cNvCxnSpPr/>
      </xdr:nvCxnSpPr>
      <xdr:spPr>
        <a:xfrm flipV="1">
          <a:off x="188461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28" name="【保健センター・保健所】&#10;一人当たり面積最小値テキスト"/>
        <xdr:cNvSpPr txBox="1"/>
      </xdr:nvSpPr>
      <xdr:spPr>
        <a:xfrm>
          <a:off x="188849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29" name="直線コネクタ 528"/>
        <xdr:cNvCxnSpPr/>
      </xdr:nvCxnSpPr>
      <xdr:spPr>
        <a:xfrm>
          <a:off x="18786475" y="110816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30" name="【保健センター・保健所】&#10;一人当たり面積最大値テキスト"/>
        <xdr:cNvSpPr txBox="1"/>
      </xdr:nvSpPr>
      <xdr:spPr>
        <a:xfrm>
          <a:off x="188849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31" name="直線コネクタ 530"/>
        <xdr:cNvCxnSpPr/>
      </xdr:nvCxnSpPr>
      <xdr:spPr>
        <a:xfrm>
          <a:off x="187864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32" name="【保健センター・保健所】&#10;一人当たり面積平均値テキスト"/>
        <xdr:cNvSpPr txBox="1"/>
      </xdr:nvSpPr>
      <xdr:spPr>
        <a:xfrm>
          <a:off x="188849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33" name="フローチャート: 判断 532"/>
        <xdr:cNvSpPr/>
      </xdr:nvSpPr>
      <xdr:spPr>
        <a:xfrm>
          <a:off x="187960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34" name="フローチャート: 判断 533"/>
        <xdr:cNvSpPr/>
      </xdr:nvSpPr>
      <xdr:spPr>
        <a:xfrm>
          <a:off x="18100675" y="106063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35" name="フローチャート: 判断 534"/>
        <xdr:cNvSpPr/>
      </xdr:nvSpPr>
      <xdr:spPr>
        <a:xfrm>
          <a:off x="17325975"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36" name="フローチャート: 判断 535"/>
        <xdr:cNvSpPr/>
      </xdr:nvSpPr>
      <xdr:spPr>
        <a:xfrm>
          <a:off x="1657985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19957</xdr:rowOff>
    </xdr:from>
    <xdr:to>
      <xdr:col>116</xdr:col>
      <xdr:colOff>114300</xdr:colOff>
      <xdr:row>62</xdr:row>
      <xdr:rowOff>121557</xdr:rowOff>
    </xdr:to>
    <xdr:sp macro="" textlink="">
      <xdr:nvSpPr>
        <xdr:cNvPr id="542" name="楕円 541"/>
        <xdr:cNvSpPr/>
      </xdr:nvSpPr>
      <xdr:spPr>
        <a:xfrm>
          <a:off x="187960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169834</xdr:rowOff>
    </xdr:from>
    <xdr:ext cx="469744" cy="259045"/>
    <xdr:sp macro="" textlink="">
      <xdr:nvSpPr>
        <xdr:cNvPr id="543" name="【保健センター・保健所】&#10;一人当たり面積該当値テキスト"/>
        <xdr:cNvSpPr txBox="1"/>
      </xdr:nvSpPr>
      <xdr:spPr>
        <a:xfrm>
          <a:off x="18884900" y="10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19957</xdr:rowOff>
    </xdr:from>
    <xdr:to>
      <xdr:col>112</xdr:col>
      <xdr:colOff>38100</xdr:colOff>
      <xdr:row>62</xdr:row>
      <xdr:rowOff>121557</xdr:rowOff>
    </xdr:to>
    <xdr:sp macro="" textlink="">
      <xdr:nvSpPr>
        <xdr:cNvPr id="544" name="楕円 543"/>
        <xdr:cNvSpPr/>
      </xdr:nvSpPr>
      <xdr:spPr>
        <a:xfrm>
          <a:off x="18100675" y="106498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70757</xdr:rowOff>
    </xdr:from>
    <xdr:to>
      <xdr:col>116</xdr:col>
      <xdr:colOff>63500</xdr:colOff>
      <xdr:row>62</xdr:row>
      <xdr:rowOff>70757</xdr:rowOff>
    </xdr:to>
    <xdr:cxnSp macro="">
      <xdr:nvCxnSpPr>
        <xdr:cNvPr id="545" name="直線コネクタ 544"/>
        <xdr:cNvCxnSpPr/>
      </xdr:nvCxnSpPr>
      <xdr:spPr>
        <a:xfrm>
          <a:off x="18132425" y="10700657"/>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9072</xdr:rowOff>
    </xdr:from>
    <xdr:to>
      <xdr:col>107</xdr:col>
      <xdr:colOff>101600</xdr:colOff>
      <xdr:row>62</xdr:row>
      <xdr:rowOff>110672</xdr:rowOff>
    </xdr:to>
    <xdr:sp macro="" textlink="">
      <xdr:nvSpPr>
        <xdr:cNvPr id="546" name="楕円 545"/>
        <xdr:cNvSpPr/>
      </xdr:nvSpPr>
      <xdr:spPr>
        <a:xfrm>
          <a:off x="17325975"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59872</xdr:rowOff>
    </xdr:from>
    <xdr:to>
      <xdr:col>111</xdr:col>
      <xdr:colOff>177800</xdr:colOff>
      <xdr:row>62</xdr:row>
      <xdr:rowOff>70757</xdr:rowOff>
    </xdr:to>
    <xdr:cxnSp macro="">
      <xdr:nvCxnSpPr>
        <xdr:cNvPr id="547" name="直線コネクタ 546"/>
        <xdr:cNvCxnSpPr/>
      </xdr:nvCxnSpPr>
      <xdr:spPr>
        <a:xfrm>
          <a:off x="17376775" y="10689772"/>
          <a:ext cx="7556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548" name="n_1aveValue【保健センター・保健所】&#10;一人当たり面積"/>
        <xdr:cNvSpPr txBox="1"/>
      </xdr:nvSpPr>
      <xdr:spPr>
        <a:xfrm>
          <a:off x="1793247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49" name="n_2aveValue【保健センター・保健所】&#10;一人当たり面積"/>
        <xdr:cNvSpPr txBox="1"/>
      </xdr:nvSpPr>
      <xdr:spPr>
        <a:xfrm>
          <a:off x="1717047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550" name="n_3aveValue【保健センター・保健所】&#10;一人当たり面積"/>
        <xdr:cNvSpPr txBox="1"/>
      </xdr:nvSpPr>
      <xdr:spPr>
        <a:xfrm>
          <a:off x="16424352"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112684</xdr:rowOff>
    </xdr:from>
    <xdr:ext cx="469744" cy="259045"/>
    <xdr:sp macro="" textlink="">
      <xdr:nvSpPr>
        <xdr:cNvPr id="551" name="n_1mainValue【保健センター・保健所】&#10;一人当たり面積"/>
        <xdr:cNvSpPr txBox="1"/>
      </xdr:nvSpPr>
      <xdr:spPr>
        <a:xfrm>
          <a:off x="1793247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101799</xdr:rowOff>
    </xdr:from>
    <xdr:ext cx="469744" cy="259045"/>
    <xdr:sp macro="" textlink="">
      <xdr:nvSpPr>
        <xdr:cNvPr id="552" name="n_2mainValue【保健センター・保健所】&#10;一人当たり面積"/>
        <xdr:cNvSpPr txBox="1"/>
      </xdr:nvSpPr>
      <xdr:spPr>
        <a:xfrm>
          <a:off x="1717047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3" name="直線コネクタ 56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4" name="テキスト ボックス 563"/>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5" name="直線コネクタ 56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6" name="テキスト ボックス 56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7" name="直線コネクタ 56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8" name="テキスト ボックス 56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9" name="直線コネクタ 56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0" name="テキスト ボックス 56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1" name="直線コネクタ 57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2" name="テキスト ボックス 57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3" name="直線コネクタ 57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4" name="テキスト ボックス 573"/>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6" name="テキスト ボックス 57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8" name="直線コネクタ 577"/>
        <xdr:cNvCxnSpPr/>
      </xdr:nvCxnSpPr>
      <xdr:spPr>
        <a:xfrm flipV="1">
          <a:off x="13889989"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9" name="【消防施設】&#10;有形固定資産減価償却率最小値テキスト"/>
        <xdr:cNvSpPr txBox="1"/>
      </xdr:nvSpPr>
      <xdr:spPr>
        <a:xfrm>
          <a:off x="13928725"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80" name="直線コネクタ 579"/>
        <xdr:cNvCxnSpPr/>
      </xdr:nvCxnSpPr>
      <xdr:spPr>
        <a:xfrm>
          <a:off x="13801725" y="147125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81" name="【消防施設】&#10;有形固定資産減価償却率最大値テキスト"/>
        <xdr:cNvSpPr txBox="1"/>
      </xdr:nvSpPr>
      <xdr:spPr>
        <a:xfrm>
          <a:off x="13928725"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2" name="直線コネクタ 581"/>
        <xdr:cNvCxnSpPr/>
      </xdr:nvCxnSpPr>
      <xdr:spPr>
        <a:xfrm>
          <a:off x="13801725"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83" name="【消防施設】&#10;有形固定資産減価償却率平均値テキスト"/>
        <xdr:cNvSpPr txBox="1"/>
      </xdr:nvSpPr>
      <xdr:spPr>
        <a:xfrm>
          <a:off x="13928725"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4" name="フローチャート: 判断 583"/>
        <xdr:cNvSpPr/>
      </xdr:nvSpPr>
      <xdr:spPr>
        <a:xfrm>
          <a:off x="13839825" y="138812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5" name="フローチャート: 判断 584"/>
        <xdr:cNvSpPr/>
      </xdr:nvSpPr>
      <xdr:spPr>
        <a:xfrm>
          <a:off x="13115925"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6" name="フローチャート: 判断 585"/>
        <xdr:cNvSpPr/>
      </xdr:nvSpPr>
      <xdr:spPr>
        <a:xfrm>
          <a:off x="123698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87" name="フローチャート: 判断 586"/>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593" name="楕円 592"/>
        <xdr:cNvSpPr/>
      </xdr:nvSpPr>
      <xdr:spPr>
        <a:xfrm>
          <a:off x="13839825" y="143695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594" name="【消防施設】&#10;有形固定資産減価償却率該当値テキスト"/>
        <xdr:cNvSpPr txBox="1"/>
      </xdr:nvSpPr>
      <xdr:spPr>
        <a:xfrm>
          <a:off x="13928725"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13426</xdr:rowOff>
    </xdr:from>
    <xdr:to>
      <xdr:col>81</xdr:col>
      <xdr:colOff>101600</xdr:colOff>
      <xdr:row>84</xdr:row>
      <xdr:rowOff>115026</xdr:rowOff>
    </xdr:to>
    <xdr:sp macro="" textlink="">
      <xdr:nvSpPr>
        <xdr:cNvPr id="595" name="楕円 594"/>
        <xdr:cNvSpPr/>
      </xdr:nvSpPr>
      <xdr:spPr>
        <a:xfrm>
          <a:off x="13115925"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64226</xdr:rowOff>
    </xdr:to>
    <xdr:cxnSp macro="">
      <xdr:nvCxnSpPr>
        <xdr:cNvPr id="596" name="直線コネクタ 595"/>
        <xdr:cNvCxnSpPr/>
      </xdr:nvCxnSpPr>
      <xdr:spPr>
        <a:xfrm flipV="1">
          <a:off x="13166725" y="14420306"/>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597" name="楕円 596"/>
        <xdr:cNvSpPr/>
      </xdr:nvSpPr>
      <xdr:spPr>
        <a:xfrm>
          <a:off x="123698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64226</xdr:rowOff>
    </xdr:from>
    <xdr:to>
      <xdr:col>81</xdr:col>
      <xdr:colOff>50800</xdr:colOff>
      <xdr:row>84</xdr:row>
      <xdr:rowOff>90351</xdr:rowOff>
    </xdr:to>
    <xdr:cxnSp macro="">
      <xdr:nvCxnSpPr>
        <xdr:cNvPr id="598" name="直線コネクタ 597"/>
        <xdr:cNvCxnSpPr/>
      </xdr:nvCxnSpPr>
      <xdr:spPr>
        <a:xfrm flipV="1">
          <a:off x="12420600" y="14466026"/>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99" name="n_1aveValue【消防施設】&#10;有形固定資産減価償却率"/>
        <xdr:cNvSpPr txBox="1"/>
      </xdr:nvSpPr>
      <xdr:spPr>
        <a:xfrm>
          <a:off x="12980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00" name="n_2aveValue【消防施設】&#10;有形固定資産減価償却率"/>
        <xdr:cNvSpPr txBox="1"/>
      </xdr:nvSpPr>
      <xdr:spPr>
        <a:xfrm>
          <a:off x="12246619"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01" name="n_3aveValue【消防施設】&#10;有形固定資産減価償却率"/>
        <xdr:cNvSpPr txBox="1"/>
      </xdr:nvSpPr>
      <xdr:spPr>
        <a:xfrm>
          <a:off x="1150049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106153</xdr:rowOff>
    </xdr:from>
    <xdr:ext cx="405111" cy="259045"/>
    <xdr:sp macro="" textlink="">
      <xdr:nvSpPr>
        <xdr:cNvPr id="602" name="n_1mainValue【消防施設】&#10;有形固定資産減価償却率"/>
        <xdr:cNvSpPr txBox="1"/>
      </xdr:nvSpPr>
      <xdr:spPr>
        <a:xfrm>
          <a:off x="12980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603" name="n_2mainValue【消防施設】&#10;有形固定資産減価償却率"/>
        <xdr:cNvSpPr txBox="1"/>
      </xdr:nvSpPr>
      <xdr:spPr>
        <a:xfrm>
          <a:off x="12246619"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5" name="直線コネクタ 624"/>
        <xdr:cNvCxnSpPr/>
      </xdr:nvCxnSpPr>
      <xdr:spPr>
        <a:xfrm flipV="1">
          <a:off x="188461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6" name="【消防施設】&#10;一人当たり面積最小値テキスト"/>
        <xdr:cNvSpPr txBox="1"/>
      </xdr:nvSpPr>
      <xdr:spPr>
        <a:xfrm>
          <a:off x="188849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7" name="直線コネクタ 626"/>
        <xdr:cNvCxnSpPr/>
      </xdr:nvCxnSpPr>
      <xdr:spPr>
        <a:xfrm>
          <a:off x="18786475" y="14764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8" name="【消防施設】&#10;一人当たり面積最大値テキスト"/>
        <xdr:cNvSpPr txBox="1"/>
      </xdr:nvSpPr>
      <xdr:spPr>
        <a:xfrm>
          <a:off x="188849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9" name="直線コネクタ 628"/>
        <xdr:cNvCxnSpPr/>
      </xdr:nvCxnSpPr>
      <xdr:spPr>
        <a:xfrm>
          <a:off x="18786475" y="132786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30" name="【消防施設】&#10;一人当たり面積平均値テキスト"/>
        <xdr:cNvSpPr txBox="1"/>
      </xdr:nvSpPr>
      <xdr:spPr>
        <a:xfrm>
          <a:off x="188849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1" name="フローチャート: 判断 630"/>
        <xdr:cNvSpPr/>
      </xdr:nvSpPr>
      <xdr:spPr>
        <a:xfrm>
          <a:off x="187960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2" name="フローチャート: 判断 631"/>
        <xdr:cNvSpPr/>
      </xdr:nvSpPr>
      <xdr:spPr>
        <a:xfrm>
          <a:off x="18100675" y="1432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3" name="フローチャート: 判断 632"/>
        <xdr:cNvSpPr/>
      </xdr:nvSpPr>
      <xdr:spPr>
        <a:xfrm>
          <a:off x="17325975"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4" name="フローチャート: 判断 633"/>
        <xdr:cNvSpPr/>
      </xdr:nvSpPr>
      <xdr:spPr>
        <a:xfrm>
          <a:off x="1657985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40" name="楕円 639"/>
        <xdr:cNvSpPr/>
      </xdr:nvSpPr>
      <xdr:spPr>
        <a:xfrm>
          <a:off x="187960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41" name="【消防施設】&#10;一人当たり面積該当値テキスト"/>
        <xdr:cNvSpPr txBox="1"/>
      </xdr:nvSpPr>
      <xdr:spPr>
        <a:xfrm>
          <a:off x="188849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42" name="楕円 641"/>
        <xdr:cNvSpPr/>
      </xdr:nvSpPr>
      <xdr:spPr>
        <a:xfrm>
          <a:off x="18100675" y="1438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43" name="直線コネクタ 642"/>
        <xdr:cNvCxnSpPr/>
      </xdr:nvCxnSpPr>
      <xdr:spPr>
        <a:xfrm>
          <a:off x="18132425" y="144399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44" name="楕円 643"/>
        <xdr:cNvSpPr/>
      </xdr:nvSpPr>
      <xdr:spPr>
        <a:xfrm>
          <a:off x="17325975"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47244</xdr:rowOff>
    </xdr:to>
    <xdr:cxnSp macro="">
      <xdr:nvCxnSpPr>
        <xdr:cNvPr id="645" name="直線コネクタ 644"/>
        <xdr:cNvCxnSpPr/>
      </xdr:nvCxnSpPr>
      <xdr:spPr>
        <a:xfrm flipV="1">
          <a:off x="17376775" y="14439900"/>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46" name="n_1aveValue【消防施設】&#10;一人当たり面積"/>
        <xdr:cNvSpPr txBox="1"/>
      </xdr:nvSpPr>
      <xdr:spPr>
        <a:xfrm>
          <a:off x="1793247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47" name="n_2aveValue【消防施設】&#10;一人当たり面積"/>
        <xdr:cNvSpPr txBox="1"/>
      </xdr:nvSpPr>
      <xdr:spPr>
        <a:xfrm>
          <a:off x="17170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48" name="n_3aveValue【消防施設】&#10;一人当たり面積"/>
        <xdr:cNvSpPr txBox="1"/>
      </xdr:nvSpPr>
      <xdr:spPr>
        <a:xfrm>
          <a:off x="16424352"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49" name="n_1mainValue【消防施設】&#10;一人当たり面積"/>
        <xdr:cNvSpPr txBox="1"/>
      </xdr:nvSpPr>
      <xdr:spPr>
        <a:xfrm>
          <a:off x="17932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89171</xdr:rowOff>
    </xdr:from>
    <xdr:ext cx="469744" cy="259045"/>
    <xdr:sp macro="" textlink="">
      <xdr:nvSpPr>
        <xdr:cNvPr id="650" name="n_2mainValue【消防施設】&#10;一人当たり面積"/>
        <xdr:cNvSpPr txBox="1"/>
      </xdr:nvSpPr>
      <xdr:spPr>
        <a:xfrm>
          <a:off x="1717047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6" name="直線コネクタ 675"/>
        <xdr:cNvCxnSpPr/>
      </xdr:nvCxnSpPr>
      <xdr:spPr>
        <a:xfrm flipV="1">
          <a:off x="13889989"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7" name="【庁舎】&#10;有形固定資産減価償却率最小値テキスト"/>
        <xdr:cNvSpPr txBox="1"/>
      </xdr:nvSpPr>
      <xdr:spPr>
        <a:xfrm>
          <a:off x="13928725"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8" name="直線コネクタ 677"/>
        <xdr:cNvCxnSpPr/>
      </xdr:nvCxnSpPr>
      <xdr:spPr>
        <a:xfrm>
          <a:off x="13801725" y="18529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9"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0" name="直線コネクタ 679"/>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681" name="【庁舎】&#10;有形固定資産減価償却率平均値テキスト"/>
        <xdr:cNvSpPr txBox="1"/>
      </xdr:nvSpPr>
      <xdr:spPr>
        <a:xfrm>
          <a:off x="13928725"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2" name="フローチャート: 判断 681"/>
        <xdr:cNvSpPr/>
      </xdr:nvSpPr>
      <xdr:spPr>
        <a:xfrm>
          <a:off x="13839825" y="177174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3" name="フローチャート: 判断 682"/>
        <xdr:cNvSpPr/>
      </xdr:nvSpPr>
      <xdr:spPr>
        <a:xfrm>
          <a:off x="13115925"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4" name="フローチャート: 判断 683"/>
        <xdr:cNvSpPr/>
      </xdr:nvSpPr>
      <xdr:spPr>
        <a:xfrm>
          <a:off x="123698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5" name="フローチャート: 判断 684"/>
        <xdr:cNvSpPr/>
      </xdr:nvSpPr>
      <xdr:spPr>
        <a:xfrm>
          <a:off x="11623675" y="17733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691" name="楕円 690"/>
        <xdr:cNvSpPr/>
      </xdr:nvSpPr>
      <xdr:spPr>
        <a:xfrm>
          <a:off x="13839825" y="1721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692" name="【庁舎】&#10;有形固定資産減価償却率該当値テキスト"/>
        <xdr:cNvSpPr txBox="1"/>
      </xdr:nvSpPr>
      <xdr:spPr>
        <a:xfrm>
          <a:off x="13928725"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693" name="楕円 692"/>
        <xdr:cNvSpPr/>
      </xdr:nvSpPr>
      <xdr:spPr>
        <a:xfrm>
          <a:off x="13115925"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125186</xdr:rowOff>
    </xdr:to>
    <xdr:cxnSp macro="">
      <xdr:nvCxnSpPr>
        <xdr:cNvPr id="694" name="直線コネクタ 693"/>
        <xdr:cNvCxnSpPr/>
      </xdr:nvCxnSpPr>
      <xdr:spPr>
        <a:xfrm flipV="1">
          <a:off x="13166725" y="17266920"/>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695" name="楕円 694"/>
        <xdr:cNvSpPr/>
      </xdr:nvSpPr>
      <xdr:spPr>
        <a:xfrm>
          <a:off x="123698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100</xdr:row>
      <xdr:rowOff>134982</xdr:rowOff>
    </xdr:to>
    <xdr:cxnSp macro="">
      <xdr:nvCxnSpPr>
        <xdr:cNvPr id="696" name="直線コネクタ 695"/>
        <xdr:cNvCxnSpPr/>
      </xdr:nvCxnSpPr>
      <xdr:spPr>
        <a:xfrm flipV="1">
          <a:off x="12420600" y="17270186"/>
          <a:ext cx="74612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697" name="n_1aveValue【庁舎】&#10;有形固定資産減価償却率"/>
        <xdr:cNvSpPr txBox="1"/>
      </xdr:nvSpPr>
      <xdr:spPr>
        <a:xfrm>
          <a:off x="12980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698" name="n_2aveValue【庁舎】&#10;有形固定資産減価償却率"/>
        <xdr:cNvSpPr txBox="1"/>
      </xdr:nvSpPr>
      <xdr:spPr>
        <a:xfrm>
          <a:off x="12246619"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9" name="n_3aveValue【庁舎】&#10;有形固定資産減価償却率"/>
        <xdr:cNvSpPr txBox="1"/>
      </xdr:nvSpPr>
      <xdr:spPr>
        <a:xfrm>
          <a:off x="1150049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21063</xdr:rowOff>
    </xdr:from>
    <xdr:ext cx="405111" cy="259045"/>
    <xdr:sp macro="" textlink="">
      <xdr:nvSpPr>
        <xdr:cNvPr id="700" name="n_1mainValue【庁舎】&#10;有形固定資産減価償却率"/>
        <xdr:cNvSpPr txBox="1"/>
      </xdr:nvSpPr>
      <xdr:spPr>
        <a:xfrm>
          <a:off x="12980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701" name="n_2mainValue【庁舎】&#10;有形固定資産減価償却率"/>
        <xdr:cNvSpPr txBox="1"/>
      </xdr:nvSpPr>
      <xdr:spPr>
        <a:xfrm>
          <a:off x="12246619"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8" name="直線コネクタ 727"/>
        <xdr:cNvCxnSpPr/>
      </xdr:nvCxnSpPr>
      <xdr:spPr>
        <a:xfrm flipV="1">
          <a:off x="188461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9" name="【庁舎】&#10;一人当たり面積最小値テキスト"/>
        <xdr:cNvSpPr txBox="1"/>
      </xdr:nvSpPr>
      <xdr:spPr>
        <a:xfrm>
          <a:off x="188849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30" name="直線コネクタ 729"/>
        <xdr:cNvCxnSpPr/>
      </xdr:nvCxnSpPr>
      <xdr:spPr>
        <a:xfrm>
          <a:off x="18786475" y="187462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31" name="【庁舎】&#10;一人当たり面積最大値テキスト"/>
        <xdr:cNvSpPr txBox="1"/>
      </xdr:nvSpPr>
      <xdr:spPr>
        <a:xfrm>
          <a:off x="188849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2" name="直線コネクタ 731"/>
        <xdr:cNvCxnSpPr/>
      </xdr:nvCxnSpPr>
      <xdr:spPr>
        <a:xfrm>
          <a:off x="18786475" y="17201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xdr:cNvSpPr txBox="1"/>
      </xdr:nvSpPr>
      <xdr:spPr>
        <a:xfrm>
          <a:off x="188849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xdr:cNvSpPr/>
      </xdr:nvSpPr>
      <xdr:spPr>
        <a:xfrm>
          <a:off x="187960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xdr:cNvSpPr/>
      </xdr:nvSpPr>
      <xdr:spPr>
        <a:xfrm>
          <a:off x="18100675" y="183166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6" name="フローチャート: 判断 735"/>
        <xdr:cNvSpPr/>
      </xdr:nvSpPr>
      <xdr:spPr>
        <a:xfrm>
          <a:off x="17325975"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7" name="フローチャート: 判断 736"/>
        <xdr:cNvSpPr/>
      </xdr:nvSpPr>
      <xdr:spPr>
        <a:xfrm>
          <a:off x="1657985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43" name="楕円 742"/>
        <xdr:cNvSpPr/>
      </xdr:nvSpPr>
      <xdr:spPr>
        <a:xfrm>
          <a:off x="187960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744" name="【庁舎】&#10;一人当たり面積該当値テキスト"/>
        <xdr:cNvSpPr txBox="1"/>
      </xdr:nvSpPr>
      <xdr:spPr>
        <a:xfrm>
          <a:off x="188849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45" name="楕円 744"/>
        <xdr:cNvSpPr/>
      </xdr:nvSpPr>
      <xdr:spPr>
        <a:xfrm>
          <a:off x="18100675" y="184015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746" name="直線コネクタ 745"/>
        <xdr:cNvCxnSpPr/>
      </xdr:nvCxnSpPr>
      <xdr:spPr>
        <a:xfrm>
          <a:off x="18132425" y="18452374"/>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747" name="楕円 746"/>
        <xdr:cNvSpPr/>
      </xdr:nvSpPr>
      <xdr:spPr>
        <a:xfrm>
          <a:off x="17325975"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107224</xdr:rowOff>
    </xdr:to>
    <xdr:cxnSp macro="">
      <xdr:nvCxnSpPr>
        <xdr:cNvPr id="748" name="直線コネクタ 747"/>
        <xdr:cNvCxnSpPr/>
      </xdr:nvCxnSpPr>
      <xdr:spPr>
        <a:xfrm>
          <a:off x="17376775" y="18445843"/>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9" name="n_1aveValue【庁舎】&#10;一人当たり面積"/>
        <xdr:cNvSpPr txBox="1"/>
      </xdr:nvSpPr>
      <xdr:spPr>
        <a:xfrm>
          <a:off x="1793247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50" name="n_2aveValue【庁舎】&#10;一人当たり面積"/>
        <xdr:cNvSpPr txBox="1"/>
      </xdr:nvSpPr>
      <xdr:spPr>
        <a:xfrm>
          <a:off x="1717047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51" name="n_3aveValue【庁舎】&#10;一人当たり面積"/>
        <xdr:cNvSpPr txBox="1"/>
      </xdr:nvSpPr>
      <xdr:spPr>
        <a:xfrm>
          <a:off x="16424352"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752" name="n_1mainValue【庁舎】&#10;一人当たり面積"/>
        <xdr:cNvSpPr txBox="1"/>
      </xdr:nvSpPr>
      <xdr:spPr>
        <a:xfrm>
          <a:off x="1793247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753" name="n_2mainValue【庁舎】&#10;一人当たり面積"/>
        <xdr:cNvSpPr txBox="1"/>
      </xdr:nvSpPr>
      <xdr:spPr>
        <a:xfrm>
          <a:off x="1717047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有形固定資産減価償却率は、類似団体と比較するとやや高い傾向にあり、全体的に施設の老朽化が進んでいることがわかります。　</a:t>
          </a:r>
          <a:endParaRPr lang="ja-JP" altLang="ja-JP" sz="1400">
            <a:effectLst/>
          </a:endParaRPr>
        </a:p>
        <a:p>
          <a:r>
            <a:rPr kumimoji="1" lang="ja-JP" altLang="ja-JP" sz="1100">
              <a:solidFill>
                <a:schemeClr val="dk1"/>
              </a:solidFill>
              <a:effectLst/>
              <a:latin typeface="+mn-lt"/>
              <a:ea typeface="+mn-ea"/>
              <a:cs typeface="+mn-cs"/>
            </a:rPr>
            <a:t>　一人当たり面積は、類似団体との比較において全体的に低い水準にあります。</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有形固定資産減価償却率が高くなっている施設類型は庁舎、低くなっている施設類型は消防施設が挙げられます。</a:t>
          </a:r>
          <a:endParaRPr lang="ja-JP" altLang="ja-JP" sz="1400">
            <a:effectLst/>
          </a:endParaRPr>
        </a:p>
        <a:p>
          <a:r>
            <a:rPr kumimoji="1" lang="ja-JP" altLang="ja-JP" sz="1100">
              <a:solidFill>
                <a:schemeClr val="dk1"/>
              </a:solidFill>
              <a:effectLst/>
              <a:latin typeface="+mn-lt"/>
              <a:ea typeface="+mn-ea"/>
              <a:cs typeface="+mn-cs"/>
            </a:rPr>
            <a:t>　庁舎については、最も古い建物で築後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年以上が経過していること等から、平成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年度において「庁舎将来構想」を策定し、平成</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年度に新庁舎建設を計画しています。</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前年度より</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0.02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ポイント増加しました。平成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年度は、分子である基準財政収入額の増に対して分母である基準財政需要額は減少しており、単年度でも数値は上昇していますが、市第</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次総合計画では計画最終年度（令和</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7</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年度）の目標値を</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0.82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としており、引き続き財政基盤の強化に努めてまいります。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143228</xdr:rowOff>
    </xdr:to>
    <xdr:cxnSp macro="">
      <xdr:nvCxnSpPr>
        <xdr:cNvPr id="69" name="直線コネクタ 68"/>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tx1"/>
              </a:solidFill>
              <a:latin typeface="ＭＳ ゴシック" panose="020B0609070205080204" pitchFamily="49" charset="-128"/>
              <a:ea typeface="ＭＳ ゴシック" panose="020B0609070205080204" pitchFamily="49" charset="-128"/>
            </a:rPr>
            <a:t>比率算定の分母となる経常一般財源が臨時財政対策債の減少により対前年度比</a:t>
          </a:r>
          <a:r>
            <a:rPr lang="en-US" altLang="ja-JP" sz="1300" b="0" smtClean="0">
              <a:solidFill>
                <a:schemeClr val="tx1"/>
              </a:solidFill>
              <a:latin typeface="ＭＳ ゴシック" panose="020B0609070205080204" pitchFamily="49" charset="-128"/>
              <a:ea typeface="ＭＳ ゴシック" panose="020B0609070205080204" pitchFamily="49" charset="-128"/>
            </a:rPr>
            <a:t>254,911</a:t>
          </a:r>
          <a:r>
            <a:rPr lang="ja-JP" altLang="en-US" sz="1300" b="0" smtClean="0">
              <a:solidFill>
                <a:schemeClr val="tx1"/>
              </a:solidFill>
              <a:latin typeface="ＭＳ ゴシック" panose="020B0609070205080204" pitchFamily="49" charset="-128"/>
              <a:ea typeface="ＭＳ ゴシック" panose="020B0609070205080204" pitchFamily="49" charset="-128"/>
            </a:rPr>
            <a:t>千円の減となりましたが、分子となる経常的経費に充当した一般財源も公債費の大幅な減少により同</a:t>
          </a:r>
          <a:r>
            <a:rPr lang="en-US" altLang="ja-JP" sz="1300" b="0" smtClean="0">
              <a:solidFill>
                <a:schemeClr val="tx1"/>
              </a:solidFill>
              <a:latin typeface="ＭＳ ゴシック" panose="020B0609070205080204" pitchFamily="49" charset="-128"/>
              <a:ea typeface="ＭＳ ゴシック" panose="020B0609070205080204" pitchFamily="49" charset="-128"/>
            </a:rPr>
            <a:t>438,721</a:t>
          </a:r>
          <a:r>
            <a:rPr lang="ja-JP" altLang="en-US" sz="1300" b="0" smtClean="0">
              <a:solidFill>
                <a:schemeClr val="tx1"/>
              </a:solidFill>
              <a:latin typeface="ＭＳ ゴシック" panose="020B0609070205080204" pitchFamily="49" charset="-128"/>
              <a:ea typeface="ＭＳ ゴシック" panose="020B0609070205080204" pitchFamily="49" charset="-128"/>
            </a:rPr>
            <a:t>千円の減となったことから、</a:t>
          </a:r>
          <a:r>
            <a:rPr lang="en-US" altLang="ja-JP" sz="1300" b="0" smtClean="0">
              <a:solidFill>
                <a:schemeClr val="tx1"/>
              </a:solidFill>
              <a:latin typeface="ＭＳ ゴシック" panose="020B0609070205080204" pitchFamily="49" charset="-128"/>
              <a:ea typeface="ＭＳ ゴシック" panose="020B0609070205080204" pitchFamily="49" charset="-128"/>
            </a:rPr>
            <a:t>1.6</a:t>
          </a:r>
          <a:r>
            <a:rPr lang="ja-JP" altLang="en-US" sz="1300" b="0" smtClean="0">
              <a:solidFill>
                <a:schemeClr val="tx1"/>
              </a:solidFill>
              <a:latin typeface="ＭＳ ゴシック" panose="020B0609070205080204" pitchFamily="49" charset="-128"/>
              <a:ea typeface="ＭＳ ゴシック" panose="020B0609070205080204" pitchFamily="49" charset="-128"/>
            </a:rPr>
            <a:t>ポイントの減となりました。</a:t>
          </a:r>
        </a:p>
        <a:p>
          <a:r>
            <a:rPr lang="ja-JP" altLang="en-US" sz="1300" b="0" smtClean="0">
              <a:solidFill>
                <a:schemeClr val="tx1"/>
              </a:solidFill>
              <a:latin typeface="ＭＳ ゴシック" panose="020B0609070205080204" pitchFamily="49" charset="-128"/>
              <a:ea typeface="ＭＳ ゴシック" panose="020B0609070205080204" pitchFamily="49" charset="-128"/>
            </a:rPr>
            <a:t>依然として類似団体内平均値を下回っていますが、今後も事務事業の見直し等を更に進め、経常経費の削減に努めてまいります。</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99822</xdr:rowOff>
    </xdr:to>
    <xdr:cxnSp macro="">
      <xdr:nvCxnSpPr>
        <xdr:cNvPr id="130" name="直線コネクタ 129"/>
        <xdr:cNvCxnSpPr/>
      </xdr:nvCxnSpPr>
      <xdr:spPr>
        <a:xfrm flipV="1">
          <a:off x="4114800" y="108239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99822</xdr:rowOff>
    </xdr:to>
    <xdr:cxnSp macro="">
      <xdr:nvCxnSpPr>
        <xdr:cNvPr id="133" name="直線コネクタ 132"/>
        <xdr:cNvCxnSpPr/>
      </xdr:nvCxnSpPr>
      <xdr:spPr>
        <a:xfrm>
          <a:off x="3225800" y="107853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155448</xdr:rowOff>
    </xdr:to>
    <xdr:cxnSp macro="">
      <xdr:nvCxnSpPr>
        <xdr:cNvPr id="136" name="直線コネクタ 135"/>
        <xdr:cNvCxnSpPr/>
      </xdr:nvCxnSpPr>
      <xdr:spPr>
        <a:xfrm>
          <a:off x="2336800" y="105440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73406</xdr:rowOff>
    </xdr:to>
    <xdr:cxnSp macro="">
      <xdr:nvCxnSpPr>
        <xdr:cNvPr id="139" name="直線コネクタ 138"/>
        <xdr:cNvCxnSpPr/>
      </xdr:nvCxnSpPr>
      <xdr:spPr>
        <a:xfrm flipV="1">
          <a:off x="1447800" y="1054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0"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1" name="楕円 150"/>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52" name="テキスト ボックス 151"/>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3" name="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4" name="テキスト ボックス 153"/>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7" name="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58" name="テキスト ボックス 157"/>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年度は、人件費、物件費、維持補修費の全てが増加しました。特に物件費では、ふるさと納税の寄附金への報償事業が</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149,980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千円増と大幅増になっています。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　引き続き、民間主導による事業展開等を検討し、コスト削減に努めてまいります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112621</xdr:rowOff>
    </xdr:from>
    <xdr:to>
      <xdr:col>23</xdr:col>
      <xdr:colOff>133350</xdr:colOff>
      <xdr:row>82</xdr:row>
      <xdr:rowOff>10066</xdr:rowOff>
    </xdr:to>
    <xdr:cxnSp macro="">
      <xdr:nvCxnSpPr>
        <xdr:cNvPr id="191" name="直線コネクタ 190"/>
        <xdr:cNvCxnSpPr/>
      </xdr:nvCxnSpPr>
      <xdr:spPr>
        <a:xfrm>
          <a:off x="4114800" y="14000071"/>
          <a:ext cx="8382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57517</xdr:rowOff>
    </xdr:from>
    <xdr:to>
      <xdr:col>19</xdr:col>
      <xdr:colOff>133350</xdr:colOff>
      <xdr:row>81</xdr:row>
      <xdr:rowOff>112621</xdr:rowOff>
    </xdr:to>
    <xdr:cxnSp macro="">
      <xdr:nvCxnSpPr>
        <xdr:cNvPr id="194" name="直線コネクタ 193"/>
        <xdr:cNvCxnSpPr/>
      </xdr:nvCxnSpPr>
      <xdr:spPr>
        <a:xfrm>
          <a:off x="3225800" y="13944967"/>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50268</xdr:rowOff>
    </xdr:from>
    <xdr:to>
      <xdr:col>15</xdr:col>
      <xdr:colOff>82550</xdr:colOff>
      <xdr:row>81</xdr:row>
      <xdr:rowOff>57517</xdr:rowOff>
    </xdr:to>
    <xdr:cxnSp macro="">
      <xdr:nvCxnSpPr>
        <xdr:cNvPr id="197" name="直線コネクタ 196"/>
        <xdr:cNvCxnSpPr/>
      </xdr:nvCxnSpPr>
      <xdr:spPr>
        <a:xfrm>
          <a:off x="2336800" y="13937718"/>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19507</xdr:rowOff>
    </xdr:from>
    <xdr:to>
      <xdr:col>11</xdr:col>
      <xdr:colOff>31750</xdr:colOff>
      <xdr:row>81</xdr:row>
      <xdr:rowOff>50268</xdr:rowOff>
    </xdr:to>
    <xdr:cxnSp macro="">
      <xdr:nvCxnSpPr>
        <xdr:cNvPr id="200" name="直線コネクタ 199"/>
        <xdr:cNvCxnSpPr/>
      </xdr:nvCxnSpPr>
      <xdr:spPr>
        <a:xfrm>
          <a:off x="1447800" y="13906957"/>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130716</xdr:rowOff>
    </xdr:from>
    <xdr:to>
      <xdr:col>23</xdr:col>
      <xdr:colOff>184150</xdr:colOff>
      <xdr:row>82</xdr:row>
      <xdr:rowOff>60866</xdr:rowOff>
    </xdr:to>
    <xdr:sp macro="" textlink="">
      <xdr:nvSpPr>
        <xdr:cNvPr id="210" name="楕円 209"/>
        <xdr:cNvSpPr/>
      </xdr:nvSpPr>
      <xdr:spPr>
        <a:xfrm>
          <a:off x="4902200" y="140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147243</xdr:rowOff>
    </xdr:from>
    <xdr:ext cx="762000" cy="259045"/>
    <xdr:sp macro="" textlink="">
      <xdr:nvSpPr>
        <xdr:cNvPr id="211" name="人件費・物件費等の状況該当値テキスト"/>
        <xdr:cNvSpPr txBox="1"/>
      </xdr:nvSpPr>
      <xdr:spPr>
        <a:xfrm>
          <a:off x="5041900" y="138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61821</xdr:rowOff>
    </xdr:from>
    <xdr:to>
      <xdr:col>19</xdr:col>
      <xdr:colOff>184150</xdr:colOff>
      <xdr:row>81</xdr:row>
      <xdr:rowOff>163421</xdr:rowOff>
    </xdr:to>
    <xdr:sp macro="" textlink="">
      <xdr:nvSpPr>
        <xdr:cNvPr id="212" name="楕円 211"/>
        <xdr:cNvSpPr/>
      </xdr:nvSpPr>
      <xdr:spPr>
        <a:xfrm>
          <a:off x="4064000" y="139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2148</xdr:rowOff>
    </xdr:from>
    <xdr:ext cx="736600" cy="259045"/>
    <xdr:sp macro="" textlink="">
      <xdr:nvSpPr>
        <xdr:cNvPr id="213" name="テキスト ボックス 212"/>
        <xdr:cNvSpPr txBox="1"/>
      </xdr:nvSpPr>
      <xdr:spPr>
        <a:xfrm>
          <a:off x="3733800" y="1371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6717</xdr:rowOff>
    </xdr:from>
    <xdr:to>
      <xdr:col>15</xdr:col>
      <xdr:colOff>133350</xdr:colOff>
      <xdr:row>81</xdr:row>
      <xdr:rowOff>108317</xdr:rowOff>
    </xdr:to>
    <xdr:sp macro="" textlink="">
      <xdr:nvSpPr>
        <xdr:cNvPr id="214" name="楕円 213"/>
        <xdr:cNvSpPr/>
      </xdr:nvSpPr>
      <xdr:spPr>
        <a:xfrm>
          <a:off x="3175000" y="13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118494</xdr:rowOff>
    </xdr:from>
    <xdr:ext cx="762000" cy="259045"/>
    <xdr:sp macro="" textlink="">
      <xdr:nvSpPr>
        <xdr:cNvPr id="215" name="テキスト ボックス 214"/>
        <xdr:cNvSpPr txBox="1"/>
      </xdr:nvSpPr>
      <xdr:spPr>
        <a:xfrm>
          <a:off x="2844800" y="1366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170918</xdr:rowOff>
    </xdr:from>
    <xdr:to>
      <xdr:col>11</xdr:col>
      <xdr:colOff>82550</xdr:colOff>
      <xdr:row>81</xdr:row>
      <xdr:rowOff>101068</xdr:rowOff>
    </xdr:to>
    <xdr:sp macro="" textlink="">
      <xdr:nvSpPr>
        <xdr:cNvPr id="216" name="楕円 215"/>
        <xdr:cNvSpPr/>
      </xdr:nvSpPr>
      <xdr:spPr>
        <a:xfrm>
          <a:off x="2286000" y="138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111245</xdr:rowOff>
    </xdr:from>
    <xdr:ext cx="762000" cy="259045"/>
    <xdr:sp macro="" textlink="">
      <xdr:nvSpPr>
        <xdr:cNvPr id="217" name="テキスト ボックス 216"/>
        <xdr:cNvSpPr txBox="1"/>
      </xdr:nvSpPr>
      <xdr:spPr>
        <a:xfrm>
          <a:off x="1955800" y="136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140157</xdr:rowOff>
    </xdr:from>
    <xdr:to>
      <xdr:col>7</xdr:col>
      <xdr:colOff>31750</xdr:colOff>
      <xdr:row>81</xdr:row>
      <xdr:rowOff>70307</xdr:rowOff>
    </xdr:to>
    <xdr:sp macro="" textlink="">
      <xdr:nvSpPr>
        <xdr:cNvPr id="218" name="楕円 217"/>
        <xdr:cNvSpPr/>
      </xdr:nvSpPr>
      <xdr:spPr>
        <a:xfrm>
          <a:off x="1397000" y="138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80484</xdr:rowOff>
    </xdr:from>
    <xdr:ext cx="762000" cy="259045"/>
    <xdr:sp macro="" textlink="">
      <xdr:nvSpPr>
        <xdr:cNvPr id="219" name="テキスト ボックス 218"/>
        <xdr:cNvSpPr txBox="1"/>
      </xdr:nvSpPr>
      <xdr:spPr>
        <a:xfrm>
          <a:off x="1066800" y="136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類似団体内においては、依然として低い水準が続いています。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高年齢層職員の昇給抑制を引き続き実施する等、今後もより一層の給与の適正化に努めてまいります。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11793</xdr:rowOff>
    </xdr:to>
    <xdr:cxnSp macro="">
      <xdr:nvCxnSpPr>
        <xdr:cNvPr id="255" name="直線コネクタ 254"/>
        <xdr:cNvCxnSpPr/>
      </xdr:nvCxnSpPr>
      <xdr:spPr>
        <a:xfrm flipV="1">
          <a:off x="16179800" y="140534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82</xdr:row>
      <xdr:rowOff>11793</xdr:rowOff>
    </xdr:to>
    <xdr:cxnSp macro="">
      <xdr:nvCxnSpPr>
        <xdr:cNvPr id="258" name="直線コネクタ 257"/>
        <xdr:cNvCxnSpPr/>
      </xdr:nvCxnSpPr>
      <xdr:spPr>
        <a:xfrm>
          <a:off x="15290800" y="139845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97064</xdr:rowOff>
    </xdr:to>
    <xdr:cxnSp macro="">
      <xdr:nvCxnSpPr>
        <xdr:cNvPr id="261" name="直線コネクタ 260"/>
        <xdr:cNvCxnSpPr/>
      </xdr:nvCxnSpPr>
      <xdr:spPr>
        <a:xfrm>
          <a:off x="14401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80</xdr:row>
      <xdr:rowOff>165100</xdr:rowOff>
    </xdr:to>
    <xdr:cxnSp macro="">
      <xdr:nvCxnSpPr>
        <xdr:cNvPr id="264" name="直線コネクタ 263"/>
        <xdr:cNvCxnSpPr/>
      </xdr:nvCxnSpPr>
      <xdr:spPr>
        <a:xfrm>
          <a:off x="13512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4" name="楕円 273"/>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5"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6" name="楕円 275"/>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7" name="テキスト ボックス 276"/>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78" name="楕円 277"/>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79" name="テキスト ボックス 278"/>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0" name="楕円 27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1" name="テキスト ボックス 28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2" name="楕円 281"/>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3" name="テキスト ボックス 282"/>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月より、消防職が岐阜市に身分統一されたため、減少となりました。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しかし、地方分権の推進及び人口増加による行政需要の増加等に伴う課の新設や専門職の配置等により、消防職を除く職員数は増加傾向にあります。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市定員管理計画においても、令和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日時点の全職員数を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人として年々増加を見込んでいます。今後も民営化等を検討し、適正な定員管理に努めてまいります。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62</xdr:row>
      <xdr:rowOff>20320</xdr:rowOff>
    </xdr:to>
    <xdr:cxnSp macro="">
      <xdr:nvCxnSpPr>
        <xdr:cNvPr id="318" name="直線コネクタ 317"/>
        <xdr:cNvCxnSpPr/>
      </xdr:nvCxnSpPr>
      <xdr:spPr>
        <a:xfrm flipV="1">
          <a:off x="16179800" y="1038479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46461</xdr:rowOff>
    </xdr:to>
    <xdr:cxnSp macro="">
      <xdr:nvCxnSpPr>
        <xdr:cNvPr id="321" name="直線コネクタ 320"/>
        <xdr:cNvCxnSpPr/>
      </xdr:nvCxnSpPr>
      <xdr:spPr>
        <a:xfrm flipV="1">
          <a:off x="15290800" y="1065022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46461</xdr:rowOff>
    </xdr:to>
    <xdr:cxnSp macro="">
      <xdr:nvCxnSpPr>
        <xdr:cNvPr id="324" name="直線コネクタ 323"/>
        <xdr:cNvCxnSpPr/>
      </xdr:nvCxnSpPr>
      <xdr:spPr>
        <a:xfrm>
          <a:off x="14401800" y="106723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86678</xdr:rowOff>
    </xdr:to>
    <xdr:cxnSp macro="">
      <xdr:nvCxnSpPr>
        <xdr:cNvPr id="327" name="直線コネクタ 326"/>
        <xdr:cNvCxnSpPr/>
      </xdr:nvCxnSpPr>
      <xdr:spPr>
        <a:xfrm flipV="1">
          <a:off x="13512800" y="106723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7" name="楕円 336"/>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8"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39" name="楕円 338"/>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0" name="テキスト ボックス 339"/>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167111</xdr:rowOff>
    </xdr:from>
    <xdr:to>
      <xdr:col>73</xdr:col>
      <xdr:colOff>44450</xdr:colOff>
      <xdr:row>62</xdr:row>
      <xdr:rowOff>97261</xdr:rowOff>
    </xdr:to>
    <xdr:sp macro="" textlink="">
      <xdr:nvSpPr>
        <xdr:cNvPr id="341" name="楕円 340"/>
        <xdr:cNvSpPr/>
      </xdr:nvSpPr>
      <xdr:spPr>
        <a:xfrm>
          <a:off x="15240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42" name="テキスト ボックス 341"/>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163089</xdr:rowOff>
    </xdr:from>
    <xdr:to>
      <xdr:col>68</xdr:col>
      <xdr:colOff>203200</xdr:colOff>
      <xdr:row>62</xdr:row>
      <xdr:rowOff>93239</xdr:rowOff>
    </xdr:to>
    <xdr:sp macro="" textlink="">
      <xdr:nvSpPr>
        <xdr:cNvPr id="343" name="楕円 342"/>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78016</xdr:rowOff>
    </xdr:from>
    <xdr:ext cx="762000" cy="259045"/>
    <xdr:sp macro="" textlink="">
      <xdr:nvSpPr>
        <xdr:cNvPr id="344" name="テキスト ボックス 343"/>
        <xdr:cNvSpPr txBox="1"/>
      </xdr:nvSpPr>
      <xdr:spPr>
        <a:xfrm>
          <a:off x="14020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45" name="楕円 344"/>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46" name="テキスト ボックス 345"/>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償還が完了した地方債もあり、公債費は抑えられ、類似団体中、良好な水準を維持しています。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単年度の比率（</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0.15049</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）が大幅に減少したため、</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0.5</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ポイント減少する結果となりました。市第</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次総合計画の、計画最終年度（令和</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7</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年度）の目標値</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は大幅に下回っていますが、引き続き適正な市債管理に努めてまいります。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63137</xdr:rowOff>
    </xdr:to>
    <xdr:cxnSp macro="">
      <xdr:nvCxnSpPr>
        <xdr:cNvPr id="381" name="直線コネクタ 380"/>
        <xdr:cNvCxnSpPr/>
      </xdr:nvCxnSpPr>
      <xdr:spPr>
        <a:xfrm flipV="1">
          <a:off x="16179800" y="654376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63137</xdr:rowOff>
    </xdr:to>
    <xdr:cxnSp macro="">
      <xdr:nvCxnSpPr>
        <xdr:cNvPr id="384" name="直線コネクタ 383"/>
        <xdr:cNvCxnSpPr/>
      </xdr:nvCxnSpPr>
      <xdr:spPr>
        <a:xfrm>
          <a:off x="15290800" y="65713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56243</xdr:rowOff>
    </xdr:to>
    <xdr:cxnSp macro="">
      <xdr:nvCxnSpPr>
        <xdr:cNvPr id="387" name="直線コネクタ 386"/>
        <xdr:cNvCxnSpPr/>
      </xdr:nvCxnSpPr>
      <xdr:spPr>
        <a:xfrm>
          <a:off x="14401800" y="655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49349</xdr:rowOff>
    </xdr:to>
    <xdr:cxnSp macro="">
      <xdr:nvCxnSpPr>
        <xdr:cNvPr id="390" name="直線コネクタ 389"/>
        <xdr:cNvCxnSpPr/>
      </xdr:nvCxnSpPr>
      <xdr:spPr>
        <a:xfrm flipV="1">
          <a:off x="13512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0" name="楕円 399"/>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1"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12337</xdr:rowOff>
    </xdr:from>
    <xdr:to>
      <xdr:col>77</xdr:col>
      <xdr:colOff>95250</xdr:colOff>
      <xdr:row>38</xdr:row>
      <xdr:rowOff>113937</xdr:rowOff>
    </xdr:to>
    <xdr:sp macro="" textlink="">
      <xdr:nvSpPr>
        <xdr:cNvPr id="402" name="楕円 401"/>
        <xdr:cNvSpPr/>
      </xdr:nvSpPr>
      <xdr:spPr>
        <a:xfrm>
          <a:off x="16129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124114</xdr:rowOff>
    </xdr:from>
    <xdr:ext cx="736600" cy="259045"/>
    <xdr:sp macro="" textlink="">
      <xdr:nvSpPr>
        <xdr:cNvPr id="403" name="テキスト ボックス 402"/>
        <xdr:cNvSpPr txBox="1"/>
      </xdr:nvSpPr>
      <xdr:spPr>
        <a:xfrm>
          <a:off x="15798800" y="629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4" name="楕円 403"/>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5" name="テキスト ボックス 404"/>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6" name="楕円 405"/>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7" name="テキスト ボックス 406"/>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169999</xdr:rowOff>
    </xdr:from>
    <xdr:to>
      <xdr:col>64</xdr:col>
      <xdr:colOff>152400</xdr:colOff>
      <xdr:row>38</xdr:row>
      <xdr:rowOff>100149</xdr:rowOff>
    </xdr:to>
    <xdr:sp macro="" textlink="">
      <xdr:nvSpPr>
        <xdr:cNvPr id="408" name="楕円 407"/>
        <xdr:cNvSpPr/>
      </xdr:nvSpPr>
      <xdr:spPr>
        <a:xfrm>
          <a:off x="13462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110326</xdr:rowOff>
    </xdr:from>
    <xdr:ext cx="762000" cy="259045"/>
    <xdr:sp macro="" textlink="">
      <xdr:nvSpPr>
        <xdr:cNvPr id="409" name="テキスト ボックス 408"/>
        <xdr:cNvSpPr txBox="1"/>
      </xdr:nvSpPr>
      <xdr:spPr>
        <a:xfrm>
          <a:off x="13131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前年度に引き続き、充当可能財源等が将来負担額を上回る黒字の状態が続いています。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年度末の地方債残高も</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185,489</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千円減少し、将来負担額も平成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年度から年々減少しています。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今後も公債費等義務的経費の削減を中心とする行財政改革を進め、財政の健全化に努めてまいります。</a:t>
          </a:r>
          <a:endParaRPr kumimoji="1" lang="ja-JP" altLang="en-US" sz="1300" b="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前年度より</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ポイント増加しました。職員給の増加等により決算額も上昇しています。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類似団体内平均値との比較においては、下回っていますが、今後も行財政改革に取り組み、人件費の抑制に努めてまいります。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138430</xdr:rowOff>
    </xdr:to>
    <xdr:cxnSp macro="">
      <xdr:nvCxnSpPr>
        <xdr:cNvPr id="66" name="直線コネクタ 65"/>
        <xdr:cNvCxnSpPr/>
      </xdr:nvCxnSpPr>
      <xdr:spPr>
        <a:xfrm>
          <a:off x="3987800" y="6062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62230</xdr:rowOff>
    </xdr:to>
    <xdr:cxnSp macro="">
      <xdr:nvCxnSpPr>
        <xdr:cNvPr id="69" name="直線コネクタ 68"/>
        <xdr:cNvCxnSpPr/>
      </xdr:nvCxnSpPr>
      <xdr:spPr>
        <a:xfrm>
          <a:off x="3098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39370</xdr:rowOff>
    </xdr:to>
    <xdr:cxnSp macro="">
      <xdr:nvCxnSpPr>
        <xdr:cNvPr id="72" name="直線コネクタ 71"/>
        <xdr:cNvCxnSpPr/>
      </xdr:nvCxnSpPr>
      <xdr:spPr>
        <a:xfrm>
          <a:off x="2209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130810</xdr:rowOff>
    </xdr:to>
    <xdr:cxnSp macro="">
      <xdr:nvCxnSpPr>
        <xdr:cNvPr id="75" name="直線コネクタ 74"/>
        <xdr:cNvCxnSpPr/>
      </xdr:nvCxnSpPr>
      <xdr:spPr>
        <a:xfrm flipV="1">
          <a:off x="1320800" y="5979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ふるさと納税による寄附金への報奨事業での消耗品費の増加等により、前年度より</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1.9</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ポイント上昇しました。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依然として類似団体内平均値より高い数値となっており、今後も民間で実現可能な業務の検討等により、コストの削減に努めてまいります。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20</xdr:row>
      <xdr:rowOff>20320</xdr:rowOff>
    </xdr:to>
    <xdr:cxnSp macro="">
      <xdr:nvCxnSpPr>
        <xdr:cNvPr id="127" name="直線コネクタ 126"/>
        <xdr:cNvCxnSpPr/>
      </xdr:nvCxnSpPr>
      <xdr:spPr>
        <a:xfrm>
          <a:off x="15671800" y="33045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19</xdr:row>
      <xdr:rowOff>46990</xdr:rowOff>
    </xdr:to>
    <xdr:cxnSp macro="">
      <xdr:nvCxnSpPr>
        <xdr:cNvPr id="130" name="直線コネクタ 129"/>
        <xdr:cNvCxnSpPr/>
      </xdr:nvCxnSpPr>
      <xdr:spPr>
        <a:xfrm>
          <a:off x="14782800" y="3121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35560</xdr:rowOff>
    </xdr:to>
    <xdr:cxnSp macro="">
      <xdr:nvCxnSpPr>
        <xdr:cNvPr id="133" name="直線コネクタ 132"/>
        <xdr:cNvCxnSpPr/>
      </xdr:nvCxnSpPr>
      <xdr:spPr>
        <a:xfrm>
          <a:off x="13893800" y="3022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130810</xdr:rowOff>
    </xdr:to>
    <xdr:cxnSp macro="">
      <xdr:nvCxnSpPr>
        <xdr:cNvPr id="136" name="直線コネクタ 135"/>
        <xdr:cNvCxnSpPr/>
      </xdr:nvCxnSpPr>
      <xdr:spPr>
        <a:xfrm flipV="1">
          <a:off x="13004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140970</xdr:rowOff>
    </xdr:from>
    <xdr:to>
      <xdr:col>82</xdr:col>
      <xdr:colOff>158750</xdr:colOff>
      <xdr:row>20</xdr:row>
      <xdr:rowOff>71120</xdr:rowOff>
    </xdr:to>
    <xdr:sp macro="" textlink="">
      <xdr:nvSpPr>
        <xdr:cNvPr id="146" name="楕円 145"/>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113047</xdr:rowOff>
    </xdr:from>
    <xdr:ext cx="762000" cy="259045"/>
    <xdr:sp macro="" textlink="">
      <xdr:nvSpPr>
        <xdr:cNvPr id="147" name="物件費該当値テキスト"/>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8" name="楕円 147"/>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9" name="テキスト ボックス 148"/>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人口増加が続く瑞穂市では若い世代も多く扶助費は年々増加傾向にあります。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年度も保育所費や福祉医療費助成事業等の増加により、前年度より</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0.6</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ポイント増加しました。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類似団体内平均値も上回っています。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今後も漸増が続くと見込まれるため、適正な支出に努めてまいります。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60706</xdr:rowOff>
    </xdr:to>
    <xdr:cxnSp macro="">
      <xdr:nvCxnSpPr>
        <xdr:cNvPr id="186" name="直線コネクタ 185"/>
        <xdr:cNvCxnSpPr/>
      </xdr:nvCxnSpPr>
      <xdr:spPr>
        <a:xfrm>
          <a:off x="3987800" y="9778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57</xdr:row>
      <xdr:rowOff>5842</xdr:rowOff>
    </xdr:to>
    <xdr:cxnSp macro="">
      <xdr:nvCxnSpPr>
        <xdr:cNvPr id="189" name="直線コネクタ 188"/>
        <xdr:cNvCxnSpPr/>
      </xdr:nvCxnSpPr>
      <xdr:spPr>
        <a:xfrm>
          <a:off x="3098800" y="9714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113284</xdr:rowOff>
    </xdr:to>
    <xdr:cxnSp macro="">
      <xdr:nvCxnSpPr>
        <xdr:cNvPr id="192" name="直線コネクタ 191"/>
        <xdr:cNvCxnSpPr/>
      </xdr:nvCxnSpPr>
      <xdr:spPr>
        <a:xfrm>
          <a:off x="2209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67564</xdr:rowOff>
    </xdr:to>
    <xdr:cxnSp macro="">
      <xdr:nvCxnSpPr>
        <xdr:cNvPr id="195" name="直線コネクタ 194"/>
        <xdr:cNvCxnSpPr/>
      </xdr:nvCxnSpPr>
      <xdr:spPr>
        <a:xfrm>
          <a:off x="1320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5" name="楕円 204"/>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6" name="扶助費該当値テキスト"/>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126492</xdr:rowOff>
    </xdr:from>
    <xdr:to>
      <xdr:col>20</xdr:col>
      <xdr:colOff>38100</xdr:colOff>
      <xdr:row>57</xdr:row>
      <xdr:rowOff>56642</xdr:rowOff>
    </xdr:to>
    <xdr:sp macro="" textlink="">
      <xdr:nvSpPr>
        <xdr:cNvPr id="207" name="楕円 206"/>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41419</xdr:rowOff>
    </xdr:from>
    <xdr:ext cx="736600" cy="259045"/>
    <xdr:sp macro="" textlink="">
      <xdr:nvSpPr>
        <xdr:cNvPr id="208" name="テキスト ボックス 207"/>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09" name="楕円 208"/>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10" name="テキスト ボックス 209"/>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4" name="テキスト ボックス 213"/>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その他の主なものは繰出金です。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特別会計に係るもの、広域連合に係るもの等の全体で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28,769</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千円増額しましたが、経常経費充当一般財源は</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425,950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千円減額となったため、</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ポイントの減となりました。</a:t>
          </a:r>
          <a:endParaRPr lang="en-US" altLang="ja-JP" sz="1300" b="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今後は繰出金の支出を抑制し、税収を主な財源とする普通会計の負担の軽減に努めてまいります。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55</xdr:row>
      <xdr:rowOff>92710</xdr:rowOff>
    </xdr:to>
    <xdr:cxnSp macro="">
      <xdr:nvCxnSpPr>
        <xdr:cNvPr id="247" name="直線コネクタ 246"/>
        <xdr:cNvCxnSpPr/>
      </xdr:nvCxnSpPr>
      <xdr:spPr>
        <a:xfrm flipV="1">
          <a:off x="15671800" y="92862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100330</xdr:rowOff>
    </xdr:to>
    <xdr:cxnSp macro="">
      <xdr:nvCxnSpPr>
        <xdr:cNvPr id="250" name="直線コネクタ 249"/>
        <xdr:cNvCxnSpPr/>
      </xdr:nvCxnSpPr>
      <xdr:spPr>
        <a:xfrm flipV="1">
          <a:off x="14782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100330</xdr:rowOff>
    </xdr:to>
    <xdr:cxnSp macro="">
      <xdr:nvCxnSpPr>
        <xdr:cNvPr id="253" name="直線コネクタ 252"/>
        <xdr:cNvCxnSpPr/>
      </xdr:nvCxnSpPr>
      <xdr:spPr>
        <a:xfrm>
          <a:off x="13893800" y="945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46990</xdr:rowOff>
    </xdr:to>
    <xdr:cxnSp macro="">
      <xdr:nvCxnSpPr>
        <xdr:cNvPr id="256" name="直線コネクタ 255"/>
        <xdr:cNvCxnSpPr/>
      </xdr:nvCxnSpPr>
      <xdr:spPr>
        <a:xfrm flipV="1">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6" name="楕円 265"/>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165117</xdr:rowOff>
    </xdr:from>
    <xdr:ext cx="762000" cy="259045"/>
    <xdr:sp macro="" textlink="">
      <xdr:nvSpPr>
        <xdr:cNvPr id="267" name="その他該当値テキスト"/>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8" name="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0" name="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2" name="楕円 271"/>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3" name="テキスト ボックス 272"/>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4" name="楕円 273"/>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5" name="テキスト ボックス 274"/>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従来より類似団体内平均値より高い数値となっており、平成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年度は</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0.8</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ポイント上昇しました。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消防事務を委託していることが主な要因と推測されますが、補助金・負担金の見直し等により支出の削減に努めてまいります。</a:t>
          </a:r>
        </a:p>
        <a:p>
          <a:endParaRPr lang="ja-JP" altLang="en-US" sz="1300" b="0" smtClean="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28702</xdr:rowOff>
    </xdr:to>
    <xdr:cxnSp macro="">
      <xdr:nvCxnSpPr>
        <xdr:cNvPr id="305" name="直線コネクタ 304"/>
        <xdr:cNvCxnSpPr/>
      </xdr:nvCxnSpPr>
      <xdr:spPr>
        <a:xfrm>
          <a:off x="15671800" y="6335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1270</xdr:rowOff>
    </xdr:to>
    <xdr:cxnSp macro="">
      <xdr:nvCxnSpPr>
        <xdr:cNvPr id="308" name="直線コネクタ 307"/>
        <xdr:cNvCxnSpPr/>
      </xdr:nvCxnSpPr>
      <xdr:spPr>
        <a:xfrm flipV="1">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1270</xdr:rowOff>
    </xdr:to>
    <xdr:cxnSp macro="">
      <xdr:nvCxnSpPr>
        <xdr:cNvPr id="311" name="直線コネクタ 310"/>
        <xdr:cNvCxnSpPr/>
      </xdr:nvCxnSpPr>
      <xdr:spPr>
        <a:xfrm>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4" name="直線コネクタ 313"/>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4" name="楕円 323"/>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5"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6" name="楕円 325"/>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7" name="テキスト ボックス 32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8" name="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9" name="テキスト ボックス 32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0" name="楕円 329"/>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1" name="テキスト ボックス 330"/>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3" name="テキスト ボックス 332"/>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繰上償還を除いた平成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年度の公債費は、前年度に比べて</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343,182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千円減少したことにより、</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ポイント減少となりました。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類似団体内平均値は常に下回っていますが、今後新たに起債した地方債の償還が始まるものもあるので、今後も引き続き適正な市債の管理に努めてまいります。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76</xdr:row>
      <xdr:rowOff>90424</xdr:rowOff>
    </xdr:to>
    <xdr:cxnSp macro="">
      <xdr:nvCxnSpPr>
        <xdr:cNvPr id="363" name="直線コネクタ 362"/>
        <xdr:cNvCxnSpPr/>
      </xdr:nvCxnSpPr>
      <xdr:spPr>
        <a:xfrm flipV="1">
          <a:off x="3987800" y="129926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122428</xdr:rowOff>
    </xdr:to>
    <xdr:cxnSp macro="">
      <xdr:nvCxnSpPr>
        <xdr:cNvPr id="366" name="直線コネクタ 365"/>
        <xdr:cNvCxnSpPr/>
      </xdr:nvCxnSpPr>
      <xdr:spPr>
        <a:xfrm flipV="1">
          <a:off x="3098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122428</xdr:rowOff>
    </xdr:to>
    <xdr:cxnSp macro="">
      <xdr:nvCxnSpPr>
        <xdr:cNvPr id="369" name="直線コネクタ 368"/>
        <xdr:cNvCxnSpPr/>
      </xdr:nvCxnSpPr>
      <xdr:spPr>
        <a:xfrm>
          <a:off x="2209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117856</xdr:rowOff>
    </xdr:to>
    <xdr:cxnSp macro="">
      <xdr:nvCxnSpPr>
        <xdr:cNvPr id="372" name="直線コネクタ 371"/>
        <xdr:cNvCxnSpPr/>
      </xdr:nvCxnSpPr>
      <xdr:spPr>
        <a:xfrm flipV="1">
          <a:off x="1320800" y="13116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2" name="楕円 381"/>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3"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4" name="楕円 383"/>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5" name="テキスト ボックス 384"/>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0" name="楕円 389"/>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1" name="テキスト ボックス 390"/>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前年度に比べて、人件費で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ポイント、扶助費で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ポイント上昇したこと等により、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ポイントの上昇となりました。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年度より漸増の傾向にあり、平成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年度は類似団体内平均値を上回る結果となりました。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更に事務事業の見直し等により経常経費の削減に努めてまいります。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147574</xdr:rowOff>
    </xdr:to>
    <xdr:cxnSp macro="">
      <xdr:nvCxnSpPr>
        <xdr:cNvPr id="422" name="直線コネクタ 421"/>
        <xdr:cNvCxnSpPr/>
      </xdr:nvCxnSpPr>
      <xdr:spPr>
        <a:xfrm>
          <a:off x="15671800" y="132943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92711</xdr:rowOff>
    </xdr:to>
    <xdr:cxnSp macro="">
      <xdr:nvCxnSpPr>
        <xdr:cNvPr id="425" name="直線コネクタ 424"/>
        <xdr:cNvCxnSpPr/>
      </xdr:nvCxnSpPr>
      <xdr:spPr>
        <a:xfrm>
          <a:off x="14782800" y="131526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122428</xdr:rowOff>
    </xdr:to>
    <xdr:cxnSp macro="">
      <xdr:nvCxnSpPr>
        <xdr:cNvPr id="428" name="直線コネクタ 427"/>
        <xdr:cNvCxnSpPr/>
      </xdr:nvCxnSpPr>
      <xdr:spPr>
        <a:xfrm>
          <a:off x="13893800" y="12960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49276</xdr:rowOff>
    </xdr:to>
    <xdr:cxnSp macro="">
      <xdr:nvCxnSpPr>
        <xdr:cNvPr id="431" name="直線コネクタ 430"/>
        <xdr:cNvCxnSpPr/>
      </xdr:nvCxnSpPr>
      <xdr:spPr>
        <a:xfrm flipV="1">
          <a:off x="13004800" y="129606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1" name="楕円 440"/>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2"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3" name="楕円 44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4" name="テキスト ボックス 44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5" name="楕円 444"/>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46" name="テキスト ボックス 445"/>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7" name="楕円 446"/>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48" name="テキスト ボックス 447"/>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49" name="楕円 448"/>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0" name="テキスト ボックス 449"/>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129770</xdr:rowOff>
    </xdr:from>
    <xdr:to>
      <xdr:col>29</xdr:col>
      <xdr:colOff>127000</xdr:colOff>
      <xdr:row>18</xdr:row>
      <xdr:rowOff>154231</xdr:rowOff>
    </xdr:to>
    <xdr:cxnSp macro="">
      <xdr:nvCxnSpPr>
        <xdr:cNvPr id="52" name="直線コネクタ 51"/>
        <xdr:cNvCxnSpPr/>
      </xdr:nvCxnSpPr>
      <xdr:spPr bwMode="auto">
        <a:xfrm flipV="1">
          <a:off x="5003800" y="3263495"/>
          <a:ext cx="6477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154231</xdr:rowOff>
    </xdr:from>
    <xdr:to>
      <xdr:col>26</xdr:col>
      <xdr:colOff>50800</xdr:colOff>
      <xdr:row>19</xdr:row>
      <xdr:rowOff>11192</xdr:rowOff>
    </xdr:to>
    <xdr:cxnSp macro="">
      <xdr:nvCxnSpPr>
        <xdr:cNvPr id="55" name="直線コネクタ 54"/>
        <xdr:cNvCxnSpPr/>
      </xdr:nvCxnSpPr>
      <xdr:spPr bwMode="auto">
        <a:xfrm flipV="1">
          <a:off x="4305300" y="3287956"/>
          <a:ext cx="698500" cy="2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11192</xdr:rowOff>
    </xdr:from>
    <xdr:to>
      <xdr:col>22</xdr:col>
      <xdr:colOff>114300</xdr:colOff>
      <xdr:row>19</xdr:row>
      <xdr:rowOff>14001</xdr:rowOff>
    </xdr:to>
    <xdr:cxnSp macro="">
      <xdr:nvCxnSpPr>
        <xdr:cNvPr id="58" name="直線コネクタ 57"/>
        <xdr:cNvCxnSpPr/>
      </xdr:nvCxnSpPr>
      <xdr:spPr bwMode="auto">
        <a:xfrm flipV="1">
          <a:off x="3606800" y="3316367"/>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14001</xdr:rowOff>
    </xdr:from>
    <xdr:to>
      <xdr:col>18</xdr:col>
      <xdr:colOff>177800</xdr:colOff>
      <xdr:row>19</xdr:row>
      <xdr:rowOff>31750</xdr:rowOff>
    </xdr:to>
    <xdr:cxnSp macro="">
      <xdr:nvCxnSpPr>
        <xdr:cNvPr id="61" name="直線コネクタ 60"/>
        <xdr:cNvCxnSpPr/>
      </xdr:nvCxnSpPr>
      <xdr:spPr bwMode="auto">
        <a:xfrm flipV="1">
          <a:off x="2908300" y="3319176"/>
          <a:ext cx="698500" cy="1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78970</xdr:rowOff>
    </xdr:from>
    <xdr:to>
      <xdr:col>29</xdr:col>
      <xdr:colOff>177800</xdr:colOff>
      <xdr:row>19</xdr:row>
      <xdr:rowOff>9120</xdr:rowOff>
    </xdr:to>
    <xdr:sp macro="" textlink="">
      <xdr:nvSpPr>
        <xdr:cNvPr id="71" name="楕円 70"/>
        <xdr:cNvSpPr/>
      </xdr:nvSpPr>
      <xdr:spPr bwMode="auto">
        <a:xfrm>
          <a:off x="56007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51047</xdr:rowOff>
    </xdr:from>
    <xdr:ext cx="762000" cy="259045"/>
    <xdr:sp macro="" textlink="">
      <xdr:nvSpPr>
        <xdr:cNvPr id="72" name="人口1人当たり決算額の推移該当値テキスト130"/>
        <xdr:cNvSpPr txBox="1"/>
      </xdr:nvSpPr>
      <xdr:spPr>
        <a:xfrm>
          <a:off x="5740400" y="31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103431</xdr:rowOff>
    </xdr:from>
    <xdr:to>
      <xdr:col>26</xdr:col>
      <xdr:colOff>101600</xdr:colOff>
      <xdr:row>19</xdr:row>
      <xdr:rowOff>33581</xdr:rowOff>
    </xdr:to>
    <xdr:sp macro="" textlink="">
      <xdr:nvSpPr>
        <xdr:cNvPr id="73" name="楕円 72"/>
        <xdr:cNvSpPr/>
      </xdr:nvSpPr>
      <xdr:spPr bwMode="auto">
        <a:xfrm>
          <a:off x="49530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18358</xdr:rowOff>
    </xdr:from>
    <xdr:ext cx="736600" cy="259045"/>
    <xdr:sp macro="" textlink="">
      <xdr:nvSpPr>
        <xdr:cNvPr id="74" name="テキスト ボックス 73"/>
        <xdr:cNvSpPr txBox="1"/>
      </xdr:nvSpPr>
      <xdr:spPr>
        <a:xfrm>
          <a:off x="4622800" y="332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131842</xdr:rowOff>
    </xdr:from>
    <xdr:to>
      <xdr:col>22</xdr:col>
      <xdr:colOff>165100</xdr:colOff>
      <xdr:row>19</xdr:row>
      <xdr:rowOff>61992</xdr:rowOff>
    </xdr:to>
    <xdr:sp macro="" textlink="">
      <xdr:nvSpPr>
        <xdr:cNvPr id="75" name="楕円 74"/>
        <xdr:cNvSpPr/>
      </xdr:nvSpPr>
      <xdr:spPr bwMode="auto">
        <a:xfrm>
          <a:off x="4254500" y="326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46769</xdr:rowOff>
    </xdr:from>
    <xdr:ext cx="762000" cy="259045"/>
    <xdr:sp macro="" textlink="">
      <xdr:nvSpPr>
        <xdr:cNvPr id="76" name="テキスト ボックス 75"/>
        <xdr:cNvSpPr txBox="1"/>
      </xdr:nvSpPr>
      <xdr:spPr>
        <a:xfrm>
          <a:off x="3924300" y="33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134651</xdr:rowOff>
    </xdr:from>
    <xdr:to>
      <xdr:col>19</xdr:col>
      <xdr:colOff>38100</xdr:colOff>
      <xdr:row>19</xdr:row>
      <xdr:rowOff>64801</xdr:rowOff>
    </xdr:to>
    <xdr:sp macro="" textlink="">
      <xdr:nvSpPr>
        <xdr:cNvPr id="77" name="楕円 76"/>
        <xdr:cNvSpPr/>
      </xdr:nvSpPr>
      <xdr:spPr bwMode="auto">
        <a:xfrm>
          <a:off x="3556000" y="326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49578</xdr:rowOff>
    </xdr:from>
    <xdr:ext cx="762000" cy="259045"/>
    <xdr:sp macro="" textlink="">
      <xdr:nvSpPr>
        <xdr:cNvPr id="78" name="テキスト ボックス 77"/>
        <xdr:cNvSpPr txBox="1"/>
      </xdr:nvSpPr>
      <xdr:spPr>
        <a:xfrm>
          <a:off x="3225800" y="33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152400</xdr:rowOff>
    </xdr:from>
    <xdr:to>
      <xdr:col>15</xdr:col>
      <xdr:colOff>101600</xdr:colOff>
      <xdr:row>19</xdr:row>
      <xdr:rowOff>82550</xdr:rowOff>
    </xdr:to>
    <xdr:sp macro="" textlink="">
      <xdr:nvSpPr>
        <xdr:cNvPr id="79" name="楕円 78"/>
        <xdr:cNvSpPr/>
      </xdr:nvSpPr>
      <xdr:spPr bwMode="auto">
        <a:xfrm>
          <a:off x="2857500" y="328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67327</xdr:rowOff>
    </xdr:from>
    <xdr:ext cx="762000" cy="259045"/>
    <xdr:sp macro="" textlink="">
      <xdr:nvSpPr>
        <xdr:cNvPr id="80" name="テキスト ボックス 79"/>
        <xdr:cNvSpPr txBox="1"/>
      </xdr:nvSpPr>
      <xdr:spPr>
        <a:xfrm>
          <a:off x="2527300" y="337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74226</xdr:rowOff>
    </xdr:from>
    <xdr:to>
      <xdr:col>29</xdr:col>
      <xdr:colOff>127000</xdr:colOff>
      <xdr:row>37</xdr:row>
      <xdr:rowOff>150937</xdr:rowOff>
    </xdr:to>
    <xdr:cxnSp macro="">
      <xdr:nvCxnSpPr>
        <xdr:cNvPr id="115" name="直線コネクタ 114"/>
        <xdr:cNvCxnSpPr/>
      </xdr:nvCxnSpPr>
      <xdr:spPr bwMode="auto">
        <a:xfrm>
          <a:off x="5003800" y="7198926"/>
          <a:ext cx="6477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61620</xdr:rowOff>
    </xdr:from>
    <xdr:to>
      <xdr:col>26</xdr:col>
      <xdr:colOff>50800</xdr:colOff>
      <xdr:row>37</xdr:row>
      <xdr:rowOff>74226</xdr:rowOff>
    </xdr:to>
    <xdr:cxnSp macro="">
      <xdr:nvCxnSpPr>
        <xdr:cNvPr id="118" name="直線コネクタ 117"/>
        <xdr:cNvCxnSpPr/>
      </xdr:nvCxnSpPr>
      <xdr:spPr bwMode="auto">
        <a:xfrm>
          <a:off x="4305300" y="7186320"/>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57342</xdr:rowOff>
    </xdr:from>
    <xdr:to>
      <xdr:col>22</xdr:col>
      <xdr:colOff>114300</xdr:colOff>
      <xdr:row>37</xdr:row>
      <xdr:rowOff>61620</xdr:rowOff>
    </xdr:to>
    <xdr:cxnSp macro="">
      <xdr:nvCxnSpPr>
        <xdr:cNvPr id="121" name="直線コネクタ 120"/>
        <xdr:cNvCxnSpPr/>
      </xdr:nvCxnSpPr>
      <xdr:spPr bwMode="auto">
        <a:xfrm>
          <a:off x="3606800" y="7182042"/>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57342</xdr:rowOff>
    </xdr:from>
    <xdr:to>
      <xdr:col>18</xdr:col>
      <xdr:colOff>177800</xdr:colOff>
      <xdr:row>37</xdr:row>
      <xdr:rowOff>92710</xdr:rowOff>
    </xdr:to>
    <xdr:cxnSp macro="">
      <xdr:nvCxnSpPr>
        <xdr:cNvPr id="124" name="直線コネクタ 123"/>
        <xdr:cNvCxnSpPr/>
      </xdr:nvCxnSpPr>
      <xdr:spPr bwMode="auto">
        <a:xfrm flipV="1">
          <a:off x="2908300" y="7182042"/>
          <a:ext cx="6985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100137</xdr:rowOff>
    </xdr:from>
    <xdr:to>
      <xdr:col>29</xdr:col>
      <xdr:colOff>177800</xdr:colOff>
      <xdr:row>37</xdr:row>
      <xdr:rowOff>201737</xdr:rowOff>
    </xdr:to>
    <xdr:sp macro="" textlink="">
      <xdr:nvSpPr>
        <xdr:cNvPr id="134" name="楕円 133"/>
        <xdr:cNvSpPr/>
      </xdr:nvSpPr>
      <xdr:spPr bwMode="auto">
        <a:xfrm>
          <a:off x="5600700" y="722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72214</xdr:rowOff>
    </xdr:from>
    <xdr:ext cx="762000" cy="259045"/>
    <xdr:sp macro="" textlink="">
      <xdr:nvSpPr>
        <xdr:cNvPr id="135" name="人口1人当たり決算額の推移該当値テキスト445"/>
        <xdr:cNvSpPr txBox="1"/>
      </xdr:nvSpPr>
      <xdr:spPr>
        <a:xfrm>
          <a:off x="5740400" y="71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23426</xdr:rowOff>
    </xdr:from>
    <xdr:to>
      <xdr:col>26</xdr:col>
      <xdr:colOff>101600</xdr:colOff>
      <xdr:row>37</xdr:row>
      <xdr:rowOff>125026</xdr:rowOff>
    </xdr:to>
    <xdr:sp macro="" textlink="">
      <xdr:nvSpPr>
        <xdr:cNvPr id="136" name="楕円 135"/>
        <xdr:cNvSpPr/>
      </xdr:nvSpPr>
      <xdr:spPr bwMode="auto">
        <a:xfrm>
          <a:off x="4953000" y="71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109803</xdr:rowOff>
    </xdr:from>
    <xdr:ext cx="736600" cy="259045"/>
    <xdr:sp macro="" textlink="">
      <xdr:nvSpPr>
        <xdr:cNvPr id="137" name="テキスト ボックス 136"/>
        <xdr:cNvSpPr txBox="1"/>
      </xdr:nvSpPr>
      <xdr:spPr>
        <a:xfrm>
          <a:off x="4622800" y="7234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10820</xdr:rowOff>
    </xdr:from>
    <xdr:to>
      <xdr:col>22</xdr:col>
      <xdr:colOff>165100</xdr:colOff>
      <xdr:row>37</xdr:row>
      <xdr:rowOff>112420</xdr:rowOff>
    </xdr:to>
    <xdr:sp macro="" textlink="">
      <xdr:nvSpPr>
        <xdr:cNvPr id="138" name="楕円 137"/>
        <xdr:cNvSpPr/>
      </xdr:nvSpPr>
      <xdr:spPr bwMode="auto">
        <a:xfrm>
          <a:off x="42545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97197</xdr:rowOff>
    </xdr:from>
    <xdr:ext cx="762000" cy="259045"/>
    <xdr:sp macro="" textlink="">
      <xdr:nvSpPr>
        <xdr:cNvPr id="139" name="テキスト ボックス 138"/>
        <xdr:cNvSpPr txBox="1"/>
      </xdr:nvSpPr>
      <xdr:spPr>
        <a:xfrm>
          <a:off x="3924300" y="722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6542</xdr:rowOff>
    </xdr:from>
    <xdr:to>
      <xdr:col>19</xdr:col>
      <xdr:colOff>38100</xdr:colOff>
      <xdr:row>37</xdr:row>
      <xdr:rowOff>108142</xdr:rowOff>
    </xdr:to>
    <xdr:sp macro="" textlink="">
      <xdr:nvSpPr>
        <xdr:cNvPr id="140" name="楕円 139"/>
        <xdr:cNvSpPr/>
      </xdr:nvSpPr>
      <xdr:spPr bwMode="auto">
        <a:xfrm>
          <a:off x="35560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92919</xdr:rowOff>
    </xdr:from>
    <xdr:ext cx="762000" cy="259045"/>
    <xdr:sp macro="" textlink="">
      <xdr:nvSpPr>
        <xdr:cNvPr id="141" name="テキスト ボックス 140"/>
        <xdr:cNvSpPr txBox="1"/>
      </xdr:nvSpPr>
      <xdr:spPr>
        <a:xfrm>
          <a:off x="3225800" y="72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41910</xdr:rowOff>
    </xdr:from>
    <xdr:to>
      <xdr:col>15</xdr:col>
      <xdr:colOff>101600</xdr:colOff>
      <xdr:row>37</xdr:row>
      <xdr:rowOff>143510</xdr:rowOff>
    </xdr:to>
    <xdr:sp macro="" textlink="">
      <xdr:nvSpPr>
        <xdr:cNvPr id="142" name="楕円 141"/>
        <xdr:cNvSpPr/>
      </xdr:nvSpPr>
      <xdr:spPr bwMode="auto">
        <a:xfrm>
          <a:off x="28575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128287</xdr:rowOff>
    </xdr:from>
    <xdr:ext cx="762000" cy="259045"/>
    <xdr:sp macro="" textlink="">
      <xdr:nvSpPr>
        <xdr:cNvPr id="143" name="テキスト ボックス 142"/>
        <xdr:cNvSpPr txBox="1"/>
      </xdr:nvSpPr>
      <xdr:spPr>
        <a:xfrm>
          <a:off x="2527300" y="72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131036</xdr:rowOff>
    </xdr:from>
    <xdr:to>
      <xdr:col>24</xdr:col>
      <xdr:colOff>63500</xdr:colOff>
      <xdr:row>36</xdr:row>
      <xdr:rowOff>140043</xdr:rowOff>
    </xdr:to>
    <xdr:cxnSp macro="">
      <xdr:nvCxnSpPr>
        <xdr:cNvPr id="59" name="直線コネクタ 58"/>
        <xdr:cNvCxnSpPr/>
      </xdr:nvCxnSpPr>
      <xdr:spPr>
        <a:xfrm flipV="1">
          <a:off x="3797300" y="6303236"/>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140043</xdr:rowOff>
    </xdr:from>
    <xdr:to>
      <xdr:col>19</xdr:col>
      <xdr:colOff>177800</xdr:colOff>
      <xdr:row>37</xdr:row>
      <xdr:rowOff>10724</xdr:rowOff>
    </xdr:to>
    <xdr:cxnSp macro="">
      <xdr:nvCxnSpPr>
        <xdr:cNvPr id="62" name="直線コネクタ 61"/>
        <xdr:cNvCxnSpPr/>
      </xdr:nvCxnSpPr>
      <xdr:spPr>
        <a:xfrm flipV="1">
          <a:off x="2908300" y="6312243"/>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10724</xdr:rowOff>
    </xdr:from>
    <xdr:to>
      <xdr:col>15</xdr:col>
      <xdr:colOff>50800</xdr:colOff>
      <xdr:row>37</xdr:row>
      <xdr:rowOff>13810</xdr:rowOff>
    </xdr:to>
    <xdr:cxnSp macro="">
      <xdr:nvCxnSpPr>
        <xdr:cNvPr id="65" name="直線コネクタ 64"/>
        <xdr:cNvCxnSpPr/>
      </xdr:nvCxnSpPr>
      <xdr:spPr>
        <a:xfrm flipV="1">
          <a:off x="2019300" y="635437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7478</xdr:rowOff>
    </xdr:from>
    <xdr:to>
      <xdr:col>10</xdr:col>
      <xdr:colOff>114300</xdr:colOff>
      <xdr:row>37</xdr:row>
      <xdr:rowOff>13810</xdr:rowOff>
    </xdr:to>
    <xdr:cxnSp macro="">
      <xdr:nvCxnSpPr>
        <xdr:cNvPr id="68" name="直線コネクタ 67"/>
        <xdr:cNvCxnSpPr/>
      </xdr:nvCxnSpPr>
      <xdr:spPr>
        <a:xfrm>
          <a:off x="1130300" y="6351128"/>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80236</xdr:rowOff>
    </xdr:from>
    <xdr:to>
      <xdr:col>24</xdr:col>
      <xdr:colOff>114300</xdr:colOff>
      <xdr:row>37</xdr:row>
      <xdr:rowOff>10386</xdr:rowOff>
    </xdr:to>
    <xdr:sp macro="" textlink="">
      <xdr:nvSpPr>
        <xdr:cNvPr id="78" name="楕円 77"/>
        <xdr:cNvSpPr/>
      </xdr:nvSpPr>
      <xdr:spPr>
        <a:xfrm>
          <a:off x="4584700" y="62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58663</xdr:rowOff>
    </xdr:from>
    <xdr:ext cx="534377" cy="259045"/>
    <xdr:sp macro="" textlink="">
      <xdr:nvSpPr>
        <xdr:cNvPr id="79" name="人件費該当値テキスト"/>
        <xdr:cNvSpPr txBox="1"/>
      </xdr:nvSpPr>
      <xdr:spPr>
        <a:xfrm>
          <a:off x="4686300" y="62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89243</xdr:rowOff>
    </xdr:from>
    <xdr:to>
      <xdr:col>20</xdr:col>
      <xdr:colOff>38100</xdr:colOff>
      <xdr:row>37</xdr:row>
      <xdr:rowOff>19393</xdr:rowOff>
    </xdr:to>
    <xdr:sp macro="" textlink="">
      <xdr:nvSpPr>
        <xdr:cNvPr id="80" name="楕円 79"/>
        <xdr:cNvSpPr/>
      </xdr:nvSpPr>
      <xdr:spPr>
        <a:xfrm>
          <a:off x="3746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10520</xdr:rowOff>
    </xdr:from>
    <xdr:ext cx="534377" cy="259045"/>
    <xdr:sp macro="" textlink="">
      <xdr:nvSpPr>
        <xdr:cNvPr id="81" name="テキスト ボックス 80"/>
        <xdr:cNvSpPr txBox="1"/>
      </xdr:nvSpPr>
      <xdr:spPr>
        <a:xfrm>
          <a:off x="3530111"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131374</xdr:rowOff>
    </xdr:from>
    <xdr:to>
      <xdr:col>15</xdr:col>
      <xdr:colOff>101600</xdr:colOff>
      <xdr:row>37</xdr:row>
      <xdr:rowOff>61524</xdr:rowOff>
    </xdr:to>
    <xdr:sp macro="" textlink="">
      <xdr:nvSpPr>
        <xdr:cNvPr id="82" name="楕円 81"/>
        <xdr:cNvSpPr/>
      </xdr:nvSpPr>
      <xdr:spPr>
        <a:xfrm>
          <a:off x="2857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52651</xdr:rowOff>
    </xdr:from>
    <xdr:ext cx="534377" cy="259045"/>
    <xdr:sp macro="" textlink="">
      <xdr:nvSpPr>
        <xdr:cNvPr id="83" name="テキスト ボックス 82"/>
        <xdr:cNvSpPr txBox="1"/>
      </xdr:nvSpPr>
      <xdr:spPr>
        <a:xfrm>
          <a:off x="2641111" y="63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134460</xdr:rowOff>
    </xdr:from>
    <xdr:to>
      <xdr:col>10</xdr:col>
      <xdr:colOff>165100</xdr:colOff>
      <xdr:row>37</xdr:row>
      <xdr:rowOff>64610</xdr:rowOff>
    </xdr:to>
    <xdr:sp macro="" textlink="">
      <xdr:nvSpPr>
        <xdr:cNvPr id="84" name="楕円 83"/>
        <xdr:cNvSpPr/>
      </xdr:nvSpPr>
      <xdr:spPr>
        <a:xfrm>
          <a:off x="1968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55737</xdr:rowOff>
    </xdr:from>
    <xdr:ext cx="534377" cy="259045"/>
    <xdr:sp macro="" textlink="">
      <xdr:nvSpPr>
        <xdr:cNvPr id="85" name="テキスト ボックス 84"/>
        <xdr:cNvSpPr txBox="1"/>
      </xdr:nvSpPr>
      <xdr:spPr>
        <a:xfrm>
          <a:off x="1752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128128</xdr:rowOff>
    </xdr:from>
    <xdr:to>
      <xdr:col>6</xdr:col>
      <xdr:colOff>38100</xdr:colOff>
      <xdr:row>37</xdr:row>
      <xdr:rowOff>58278</xdr:rowOff>
    </xdr:to>
    <xdr:sp macro="" textlink="">
      <xdr:nvSpPr>
        <xdr:cNvPr id="86" name="楕円 85"/>
        <xdr:cNvSpPr/>
      </xdr:nvSpPr>
      <xdr:spPr>
        <a:xfrm>
          <a:off x="1079500" y="63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49405</xdr:rowOff>
    </xdr:from>
    <xdr:ext cx="534377" cy="259045"/>
    <xdr:sp macro="" textlink="">
      <xdr:nvSpPr>
        <xdr:cNvPr id="87" name="テキスト ボックス 86"/>
        <xdr:cNvSpPr txBox="1"/>
      </xdr:nvSpPr>
      <xdr:spPr>
        <a:xfrm>
          <a:off x="863111" y="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121768</xdr:rowOff>
    </xdr:from>
    <xdr:to>
      <xdr:col>24</xdr:col>
      <xdr:colOff>63500</xdr:colOff>
      <xdr:row>57</xdr:row>
      <xdr:rowOff>21679</xdr:rowOff>
    </xdr:to>
    <xdr:cxnSp macro="">
      <xdr:nvCxnSpPr>
        <xdr:cNvPr id="117" name="直線コネクタ 116"/>
        <xdr:cNvCxnSpPr/>
      </xdr:nvCxnSpPr>
      <xdr:spPr>
        <a:xfrm flipV="1">
          <a:off x="3797300" y="9722968"/>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21679</xdr:rowOff>
    </xdr:from>
    <xdr:to>
      <xdr:col>19</xdr:col>
      <xdr:colOff>177800</xdr:colOff>
      <xdr:row>57</xdr:row>
      <xdr:rowOff>71044</xdr:rowOff>
    </xdr:to>
    <xdr:cxnSp macro="">
      <xdr:nvCxnSpPr>
        <xdr:cNvPr id="120" name="直線コネクタ 119"/>
        <xdr:cNvCxnSpPr/>
      </xdr:nvCxnSpPr>
      <xdr:spPr>
        <a:xfrm flipV="1">
          <a:off x="2908300" y="9794329"/>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71044</xdr:rowOff>
    </xdr:from>
    <xdr:to>
      <xdr:col>15</xdr:col>
      <xdr:colOff>50800</xdr:colOff>
      <xdr:row>57</xdr:row>
      <xdr:rowOff>82652</xdr:rowOff>
    </xdr:to>
    <xdr:cxnSp macro="">
      <xdr:nvCxnSpPr>
        <xdr:cNvPr id="123" name="直線コネクタ 122"/>
        <xdr:cNvCxnSpPr/>
      </xdr:nvCxnSpPr>
      <xdr:spPr>
        <a:xfrm flipV="1">
          <a:off x="2019300" y="9843694"/>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82652</xdr:rowOff>
    </xdr:from>
    <xdr:to>
      <xdr:col>10</xdr:col>
      <xdr:colOff>114300</xdr:colOff>
      <xdr:row>57</xdr:row>
      <xdr:rowOff>114529</xdr:rowOff>
    </xdr:to>
    <xdr:cxnSp macro="">
      <xdr:nvCxnSpPr>
        <xdr:cNvPr id="126" name="直線コネクタ 125"/>
        <xdr:cNvCxnSpPr/>
      </xdr:nvCxnSpPr>
      <xdr:spPr>
        <a:xfrm flipV="1">
          <a:off x="1130300" y="9855302"/>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70968</xdr:rowOff>
    </xdr:from>
    <xdr:to>
      <xdr:col>24</xdr:col>
      <xdr:colOff>114300</xdr:colOff>
      <xdr:row>57</xdr:row>
      <xdr:rowOff>1118</xdr:rowOff>
    </xdr:to>
    <xdr:sp macro="" textlink="">
      <xdr:nvSpPr>
        <xdr:cNvPr id="136" name="楕円 135"/>
        <xdr:cNvSpPr/>
      </xdr:nvSpPr>
      <xdr:spPr>
        <a:xfrm>
          <a:off x="4584700" y="96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93845</xdr:rowOff>
    </xdr:from>
    <xdr:ext cx="534377" cy="259045"/>
    <xdr:sp macro="" textlink="">
      <xdr:nvSpPr>
        <xdr:cNvPr id="137" name="物件費該当値テキスト"/>
        <xdr:cNvSpPr txBox="1"/>
      </xdr:nvSpPr>
      <xdr:spPr>
        <a:xfrm>
          <a:off x="4686300" y="95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142329</xdr:rowOff>
    </xdr:from>
    <xdr:to>
      <xdr:col>20</xdr:col>
      <xdr:colOff>38100</xdr:colOff>
      <xdr:row>57</xdr:row>
      <xdr:rowOff>72479</xdr:rowOff>
    </xdr:to>
    <xdr:sp macro="" textlink="">
      <xdr:nvSpPr>
        <xdr:cNvPr id="138" name="楕円 137"/>
        <xdr:cNvSpPr/>
      </xdr:nvSpPr>
      <xdr:spPr>
        <a:xfrm>
          <a:off x="3746500" y="97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63606</xdr:rowOff>
    </xdr:from>
    <xdr:ext cx="534377" cy="259045"/>
    <xdr:sp macro="" textlink="">
      <xdr:nvSpPr>
        <xdr:cNvPr id="139" name="テキスト ボックス 138"/>
        <xdr:cNvSpPr txBox="1"/>
      </xdr:nvSpPr>
      <xdr:spPr>
        <a:xfrm>
          <a:off x="3530111" y="98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20244</xdr:rowOff>
    </xdr:from>
    <xdr:to>
      <xdr:col>15</xdr:col>
      <xdr:colOff>101600</xdr:colOff>
      <xdr:row>57</xdr:row>
      <xdr:rowOff>121844</xdr:rowOff>
    </xdr:to>
    <xdr:sp macro="" textlink="">
      <xdr:nvSpPr>
        <xdr:cNvPr id="140" name="楕円 139"/>
        <xdr:cNvSpPr/>
      </xdr:nvSpPr>
      <xdr:spPr>
        <a:xfrm>
          <a:off x="2857500" y="97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112971</xdr:rowOff>
    </xdr:from>
    <xdr:ext cx="534377" cy="259045"/>
    <xdr:sp macro="" textlink="">
      <xdr:nvSpPr>
        <xdr:cNvPr id="141" name="テキスト ボックス 140"/>
        <xdr:cNvSpPr txBox="1"/>
      </xdr:nvSpPr>
      <xdr:spPr>
        <a:xfrm>
          <a:off x="2641111" y="98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31852</xdr:rowOff>
    </xdr:from>
    <xdr:to>
      <xdr:col>10</xdr:col>
      <xdr:colOff>165100</xdr:colOff>
      <xdr:row>57</xdr:row>
      <xdr:rowOff>133452</xdr:rowOff>
    </xdr:to>
    <xdr:sp macro="" textlink="">
      <xdr:nvSpPr>
        <xdr:cNvPr id="142" name="楕円 141"/>
        <xdr:cNvSpPr/>
      </xdr:nvSpPr>
      <xdr:spPr>
        <a:xfrm>
          <a:off x="1968500" y="98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124579</xdr:rowOff>
    </xdr:from>
    <xdr:ext cx="534377" cy="259045"/>
    <xdr:sp macro="" textlink="">
      <xdr:nvSpPr>
        <xdr:cNvPr id="143" name="テキスト ボックス 142"/>
        <xdr:cNvSpPr txBox="1"/>
      </xdr:nvSpPr>
      <xdr:spPr>
        <a:xfrm>
          <a:off x="1752111" y="98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63729</xdr:rowOff>
    </xdr:from>
    <xdr:to>
      <xdr:col>6</xdr:col>
      <xdr:colOff>38100</xdr:colOff>
      <xdr:row>57</xdr:row>
      <xdr:rowOff>165329</xdr:rowOff>
    </xdr:to>
    <xdr:sp macro="" textlink="">
      <xdr:nvSpPr>
        <xdr:cNvPr id="144" name="楕円 143"/>
        <xdr:cNvSpPr/>
      </xdr:nvSpPr>
      <xdr:spPr>
        <a:xfrm>
          <a:off x="1079500" y="98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156456</xdr:rowOff>
    </xdr:from>
    <xdr:ext cx="534377" cy="259045"/>
    <xdr:sp macro="" textlink="">
      <xdr:nvSpPr>
        <xdr:cNvPr id="145" name="テキスト ボックス 144"/>
        <xdr:cNvSpPr txBox="1"/>
      </xdr:nvSpPr>
      <xdr:spPr>
        <a:xfrm>
          <a:off x="863111" y="99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142291</xdr:rowOff>
    </xdr:from>
    <xdr:to>
      <xdr:col>24</xdr:col>
      <xdr:colOff>63500</xdr:colOff>
      <xdr:row>78</xdr:row>
      <xdr:rowOff>61367</xdr:rowOff>
    </xdr:to>
    <xdr:cxnSp macro="">
      <xdr:nvCxnSpPr>
        <xdr:cNvPr id="174" name="直線コネクタ 173"/>
        <xdr:cNvCxnSpPr/>
      </xdr:nvCxnSpPr>
      <xdr:spPr>
        <a:xfrm flipV="1">
          <a:off x="3797300" y="13343941"/>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61367</xdr:rowOff>
    </xdr:from>
    <xdr:to>
      <xdr:col>19</xdr:col>
      <xdr:colOff>177800</xdr:colOff>
      <xdr:row>78</xdr:row>
      <xdr:rowOff>67614</xdr:rowOff>
    </xdr:to>
    <xdr:cxnSp macro="">
      <xdr:nvCxnSpPr>
        <xdr:cNvPr id="177" name="直線コネクタ 176"/>
        <xdr:cNvCxnSpPr/>
      </xdr:nvCxnSpPr>
      <xdr:spPr>
        <a:xfrm flipV="1">
          <a:off x="2908300" y="13434467"/>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67614</xdr:rowOff>
    </xdr:from>
    <xdr:to>
      <xdr:col>15</xdr:col>
      <xdr:colOff>50800</xdr:colOff>
      <xdr:row>78</xdr:row>
      <xdr:rowOff>80417</xdr:rowOff>
    </xdr:to>
    <xdr:cxnSp macro="">
      <xdr:nvCxnSpPr>
        <xdr:cNvPr id="180" name="直線コネクタ 179"/>
        <xdr:cNvCxnSpPr/>
      </xdr:nvCxnSpPr>
      <xdr:spPr>
        <a:xfrm flipV="1">
          <a:off x="2019300" y="13440714"/>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80417</xdr:rowOff>
    </xdr:from>
    <xdr:to>
      <xdr:col>10</xdr:col>
      <xdr:colOff>114300</xdr:colOff>
      <xdr:row>78</xdr:row>
      <xdr:rowOff>103124</xdr:rowOff>
    </xdr:to>
    <xdr:cxnSp macro="">
      <xdr:nvCxnSpPr>
        <xdr:cNvPr id="183" name="直線コネクタ 182"/>
        <xdr:cNvCxnSpPr/>
      </xdr:nvCxnSpPr>
      <xdr:spPr>
        <a:xfrm flipV="1">
          <a:off x="1130300" y="13453517"/>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91491</xdr:rowOff>
    </xdr:from>
    <xdr:to>
      <xdr:col>24</xdr:col>
      <xdr:colOff>114300</xdr:colOff>
      <xdr:row>78</xdr:row>
      <xdr:rowOff>21641</xdr:rowOff>
    </xdr:to>
    <xdr:sp macro="" textlink="">
      <xdr:nvSpPr>
        <xdr:cNvPr id="193" name="楕円 192"/>
        <xdr:cNvSpPr/>
      </xdr:nvSpPr>
      <xdr:spPr>
        <a:xfrm>
          <a:off x="45847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69918</xdr:rowOff>
    </xdr:from>
    <xdr:ext cx="469744" cy="259045"/>
    <xdr:sp macro="" textlink="">
      <xdr:nvSpPr>
        <xdr:cNvPr id="194" name="維持補修費該当値テキスト"/>
        <xdr:cNvSpPr txBox="1"/>
      </xdr:nvSpPr>
      <xdr:spPr>
        <a:xfrm>
          <a:off x="4686300" y="132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10567</xdr:rowOff>
    </xdr:from>
    <xdr:to>
      <xdr:col>20</xdr:col>
      <xdr:colOff>38100</xdr:colOff>
      <xdr:row>78</xdr:row>
      <xdr:rowOff>112167</xdr:rowOff>
    </xdr:to>
    <xdr:sp macro="" textlink="">
      <xdr:nvSpPr>
        <xdr:cNvPr id="195" name="楕円 194"/>
        <xdr:cNvSpPr/>
      </xdr:nvSpPr>
      <xdr:spPr>
        <a:xfrm>
          <a:off x="3746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103294</xdr:rowOff>
    </xdr:from>
    <xdr:ext cx="469744" cy="259045"/>
    <xdr:sp macro="" textlink="">
      <xdr:nvSpPr>
        <xdr:cNvPr id="196" name="テキスト ボックス 195"/>
        <xdr:cNvSpPr txBox="1"/>
      </xdr:nvSpPr>
      <xdr:spPr>
        <a:xfrm>
          <a:off x="3562428" y="134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16814</xdr:rowOff>
    </xdr:from>
    <xdr:to>
      <xdr:col>15</xdr:col>
      <xdr:colOff>101600</xdr:colOff>
      <xdr:row>78</xdr:row>
      <xdr:rowOff>118414</xdr:rowOff>
    </xdr:to>
    <xdr:sp macro="" textlink="">
      <xdr:nvSpPr>
        <xdr:cNvPr id="197" name="楕円 196"/>
        <xdr:cNvSpPr/>
      </xdr:nvSpPr>
      <xdr:spPr>
        <a:xfrm>
          <a:off x="2857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109541</xdr:rowOff>
    </xdr:from>
    <xdr:ext cx="469744" cy="259045"/>
    <xdr:sp macro="" textlink="">
      <xdr:nvSpPr>
        <xdr:cNvPr id="198" name="テキスト ボックス 197"/>
        <xdr:cNvSpPr txBox="1"/>
      </xdr:nvSpPr>
      <xdr:spPr>
        <a:xfrm>
          <a:off x="2673428"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29617</xdr:rowOff>
    </xdr:from>
    <xdr:to>
      <xdr:col>10</xdr:col>
      <xdr:colOff>165100</xdr:colOff>
      <xdr:row>78</xdr:row>
      <xdr:rowOff>131217</xdr:rowOff>
    </xdr:to>
    <xdr:sp macro="" textlink="">
      <xdr:nvSpPr>
        <xdr:cNvPr id="199" name="楕円 198"/>
        <xdr:cNvSpPr/>
      </xdr:nvSpPr>
      <xdr:spPr>
        <a:xfrm>
          <a:off x="1968500" y="13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122344</xdr:rowOff>
    </xdr:from>
    <xdr:ext cx="469744" cy="259045"/>
    <xdr:sp macro="" textlink="">
      <xdr:nvSpPr>
        <xdr:cNvPr id="200" name="テキスト ボックス 199"/>
        <xdr:cNvSpPr txBox="1"/>
      </xdr:nvSpPr>
      <xdr:spPr>
        <a:xfrm>
          <a:off x="1784428" y="134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52324</xdr:rowOff>
    </xdr:from>
    <xdr:to>
      <xdr:col>6</xdr:col>
      <xdr:colOff>38100</xdr:colOff>
      <xdr:row>78</xdr:row>
      <xdr:rowOff>153924</xdr:rowOff>
    </xdr:to>
    <xdr:sp macro="" textlink="">
      <xdr:nvSpPr>
        <xdr:cNvPr id="201" name="楕円 200"/>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145051</xdr:rowOff>
    </xdr:from>
    <xdr:ext cx="469744" cy="259045"/>
    <xdr:sp macro="" textlink="">
      <xdr:nvSpPr>
        <xdr:cNvPr id="202" name="テキスト ボックス 201"/>
        <xdr:cNvSpPr txBox="1"/>
      </xdr:nvSpPr>
      <xdr:spPr>
        <a:xfrm>
          <a:off x="895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103048</xdr:rowOff>
    </xdr:from>
    <xdr:to>
      <xdr:col>24</xdr:col>
      <xdr:colOff>63500</xdr:colOff>
      <xdr:row>96</xdr:row>
      <xdr:rowOff>118021</xdr:rowOff>
    </xdr:to>
    <xdr:cxnSp macro="">
      <xdr:nvCxnSpPr>
        <xdr:cNvPr id="232" name="直線コネクタ 231"/>
        <xdr:cNvCxnSpPr/>
      </xdr:nvCxnSpPr>
      <xdr:spPr>
        <a:xfrm flipV="1">
          <a:off x="3797300" y="16562248"/>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118021</xdr:rowOff>
    </xdr:from>
    <xdr:to>
      <xdr:col>19</xdr:col>
      <xdr:colOff>177800</xdr:colOff>
      <xdr:row>96</xdr:row>
      <xdr:rowOff>158153</xdr:rowOff>
    </xdr:to>
    <xdr:cxnSp macro="">
      <xdr:nvCxnSpPr>
        <xdr:cNvPr id="235" name="直線コネクタ 234"/>
        <xdr:cNvCxnSpPr/>
      </xdr:nvCxnSpPr>
      <xdr:spPr>
        <a:xfrm flipV="1">
          <a:off x="2908300" y="16577221"/>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158153</xdr:rowOff>
    </xdr:from>
    <xdr:to>
      <xdr:col>15</xdr:col>
      <xdr:colOff>50800</xdr:colOff>
      <xdr:row>97</xdr:row>
      <xdr:rowOff>1715</xdr:rowOff>
    </xdr:to>
    <xdr:cxnSp macro="">
      <xdr:nvCxnSpPr>
        <xdr:cNvPr id="238" name="直線コネクタ 237"/>
        <xdr:cNvCxnSpPr/>
      </xdr:nvCxnSpPr>
      <xdr:spPr>
        <a:xfrm flipV="1">
          <a:off x="2019300" y="1661735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1715</xdr:rowOff>
    </xdr:from>
    <xdr:to>
      <xdr:col>10</xdr:col>
      <xdr:colOff>114300</xdr:colOff>
      <xdr:row>97</xdr:row>
      <xdr:rowOff>17920</xdr:rowOff>
    </xdr:to>
    <xdr:cxnSp macro="">
      <xdr:nvCxnSpPr>
        <xdr:cNvPr id="241" name="直線コネクタ 240"/>
        <xdr:cNvCxnSpPr/>
      </xdr:nvCxnSpPr>
      <xdr:spPr>
        <a:xfrm flipV="1">
          <a:off x="1130300" y="16632365"/>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52248</xdr:rowOff>
    </xdr:from>
    <xdr:to>
      <xdr:col>24</xdr:col>
      <xdr:colOff>114300</xdr:colOff>
      <xdr:row>96</xdr:row>
      <xdr:rowOff>153848</xdr:rowOff>
    </xdr:to>
    <xdr:sp macro="" textlink="">
      <xdr:nvSpPr>
        <xdr:cNvPr id="251" name="楕円 250"/>
        <xdr:cNvSpPr/>
      </xdr:nvSpPr>
      <xdr:spPr>
        <a:xfrm>
          <a:off x="45847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30675</xdr:rowOff>
    </xdr:from>
    <xdr:ext cx="534377" cy="259045"/>
    <xdr:sp macro="" textlink="">
      <xdr:nvSpPr>
        <xdr:cNvPr id="252" name="扶助費該当値テキスト"/>
        <xdr:cNvSpPr txBox="1"/>
      </xdr:nvSpPr>
      <xdr:spPr>
        <a:xfrm>
          <a:off x="4686300" y="164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67221</xdr:rowOff>
    </xdr:from>
    <xdr:to>
      <xdr:col>20</xdr:col>
      <xdr:colOff>38100</xdr:colOff>
      <xdr:row>96</xdr:row>
      <xdr:rowOff>168821</xdr:rowOff>
    </xdr:to>
    <xdr:sp macro="" textlink="">
      <xdr:nvSpPr>
        <xdr:cNvPr id="253" name="楕円 252"/>
        <xdr:cNvSpPr/>
      </xdr:nvSpPr>
      <xdr:spPr>
        <a:xfrm>
          <a:off x="37465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159948</xdr:rowOff>
    </xdr:from>
    <xdr:ext cx="534377" cy="259045"/>
    <xdr:sp macro="" textlink="">
      <xdr:nvSpPr>
        <xdr:cNvPr id="254" name="テキスト ボックス 253"/>
        <xdr:cNvSpPr txBox="1"/>
      </xdr:nvSpPr>
      <xdr:spPr>
        <a:xfrm>
          <a:off x="3530111" y="166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107353</xdr:rowOff>
    </xdr:from>
    <xdr:to>
      <xdr:col>15</xdr:col>
      <xdr:colOff>101600</xdr:colOff>
      <xdr:row>97</xdr:row>
      <xdr:rowOff>37503</xdr:rowOff>
    </xdr:to>
    <xdr:sp macro="" textlink="">
      <xdr:nvSpPr>
        <xdr:cNvPr id="255" name="楕円 254"/>
        <xdr:cNvSpPr/>
      </xdr:nvSpPr>
      <xdr:spPr>
        <a:xfrm>
          <a:off x="28575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28630</xdr:rowOff>
    </xdr:from>
    <xdr:ext cx="534377" cy="259045"/>
    <xdr:sp macro="" textlink="">
      <xdr:nvSpPr>
        <xdr:cNvPr id="256" name="テキスト ボックス 255"/>
        <xdr:cNvSpPr txBox="1"/>
      </xdr:nvSpPr>
      <xdr:spPr>
        <a:xfrm>
          <a:off x="2641111" y="166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122365</xdr:rowOff>
    </xdr:from>
    <xdr:to>
      <xdr:col>10</xdr:col>
      <xdr:colOff>165100</xdr:colOff>
      <xdr:row>97</xdr:row>
      <xdr:rowOff>52515</xdr:rowOff>
    </xdr:to>
    <xdr:sp macro="" textlink="">
      <xdr:nvSpPr>
        <xdr:cNvPr id="257" name="楕円 256"/>
        <xdr:cNvSpPr/>
      </xdr:nvSpPr>
      <xdr:spPr>
        <a:xfrm>
          <a:off x="1968500" y="165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43642</xdr:rowOff>
    </xdr:from>
    <xdr:ext cx="534377" cy="259045"/>
    <xdr:sp macro="" textlink="">
      <xdr:nvSpPr>
        <xdr:cNvPr id="258" name="テキスト ボックス 257"/>
        <xdr:cNvSpPr txBox="1"/>
      </xdr:nvSpPr>
      <xdr:spPr>
        <a:xfrm>
          <a:off x="1752111" y="166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138570</xdr:rowOff>
    </xdr:from>
    <xdr:to>
      <xdr:col>6</xdr:col>
      <xdr:colOff>38100</xdr:colOff>
      <xdr:row>97</xdr:row>
      <xdr:rowOff>68720</xdr:rowOff>
    </xdr:to>
    <xdr:sp macro="" textlink="">
      <xdr:nvSpPr>
        <xdr:cNvPr id="259" name="楕円 258"/>
        <xdr:cNvSpPr/>
      </xdr:nvSpPr>
      <xdr:spPr>
        <a:xfrm>
          <a:off x="1079500" y="165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59847</xdr:rowOff>
    </xdr:from>
    <xdr:ext cx="534377" cy="259045"/>
    <xdr:sp macro="" textlink="">
      <xdr:nvSpPr>
        <xdr:cNvPr id="260" name="テキスト ボックス 259"/>
        <xdr:cNvSpPr txBox="1"/>
      </xdr:nvSpPr>
      <xdr:spPr>
        <a:xfrm>
          <a:off x="863111" y="166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61921</xdr:rowOff>
    </xdr:from>
    <xdr:to>
      <xdr:col>55</xdr:col>
      <xdr:colOff>0</xdr:colOff>
      <xdr:row>37</xdr:row>
      <xdr:rowOff>76291</xdr:rowOff>
    </xdr:to>
    <xdr:cxnSp macro="">
      <xdr:nvCxnSpPr>
        <xdr:cNvPr id="291" name="直線コネクタ 290"/>
        <xdr:cNvCxnSpPr/>
      </xdr:nvCxnSpPr>
      <xdr:spPr>
        <a:xfrm>
          <a:off x="9639300" y="6405571"/>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56577</xdr:rowOff>
    </xdr:from>
    <xdr:to>
      <xdr:col>50</xdr:col>
      <xdr:colOff>114300</xdr:colOff>
      <xdr:row>37</xdr:row>
      <xdr:rowOff>61921</xdr:rowOff>
    </xdr:to>
    <xdr:cxnSp macro="">
      <xdr:nvCxnSpPr>
        <xdr:cNvPr id="294" name="直線コネクタ 293"/>
        <xdr:cNvCxnSpPr/>
      </xdr:nvCxnSpPr>
      <xdr:spPr>
        <a:xfrm>
          <a:off x="8750300" y="640022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55129</xdr:rowOff>
    </xdr:from>
    <xdr:to>
      <xdr:col>45</xdr:col>
      <xdr:colOff>177800</xdr:colOff>
      <xdr:row>37</xdr:row>
      <xdr:rowOff>56577</xdr:rowOff>
    </xdr:to>
    <xdr:cxnSp macro="">
      <xdr:nvCxnSpPr>
        <xdr:cNvPr id="297" name="直線コネクタ 296"/>
        <xdr:cNvCxnSpPr/>
      </xdr:nvCxnSpPr>
      <xdr:spPr>
        <a:xfrm>
          <a:off x="7861300" y="63987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55129</xdr:rowOff>
    </xdr:from>
    <xdr:to>
      <xdr:col>41</xdr:col>
      <xdr:colOff>50800</xdr:colOff>
      <xdr:row>37</xdr:row>
      <xdr:rowOff>100642</xdr:rowOff>
    </xdr:to>
    <xdr:cxnSp macro="">
      <xdr:nvCxnSpPr>
        <xdr:cNvPr id="300" name="直線コネクタ 299"/>
        <xdr:cNvCxnSpPr/>
      </xdr:nvCxnSpPr>
      <xdr:spPr>
        <a:xfrm flipV="1">
          <a:off x="6972300" y="6398779"/>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25491</xdr:rowOff>
    </xdr:from>
    <xdr:to>
      <xdr:col>55</xdr:col>
      <xdr:colOff>50800</xdr:colOff>
      <xdr:row>37</xdr:row>
      <xdr:rowOff>127091</xdr:rowOff>
    </xdr:to>
    <xdr:sp macro="" textlink="">
      <xdr:nvSpPr>
        <xdr:cNvPr id="310" name="楕円 309"/>
        <xdr:cNvSpPr/>
      </xdr:nvSpPr>
      <xdr:spPr>
        <a:xfrm>
          <a:off x="10426700" y="63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3918</xdr:rowOff>
    </xdr:from>
    <xdr:ext cx="534377" cy="259045"/>
    <xdr:sp macro="" textlink="">
      <xdr:nvSpPr>
        <xdr:cNvPr id="311" name="補助費等該当値テキスト"/>
        <xdr:cNvSpPr txBox="1"/>
      </xdr:nvSpPr>
      <xdr:spPr>
        <a:xfrm>
          <a:off x="10528300" y="63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11121</xdr:rowOff>
    </xdr:from>
    <xdr:to>
      <xdr:col>50</xdr:col>
      <xdr:colOff>165100</xdr:colOff>
      <xdr:row>37</xdr:row>
      <xdr:rowOff>112721</xdr:rowOff>
    </xdr:to>
    <xdr:sp macro="" textlink="">
      <xdr:nvSpPr>
        <xdr:cNvPr id="312" name="楕円 311"/>
        <xdr:cNvSpPr/>
      </xdr:nvSpPr>
      <xdr:spPr>
        <a:xfrm>
          <a:off x="9588500" y="63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103848</xdr:rowOff>
    </xdr:from>
    <xdr:ext cx="534377" cy="259045"/>
    <xdr:sp macro="" textlink="">
      <xdr:nvSpPr>
        <xdr:cNvPr id="313" name="テキスト ボックス 312"/>
        <xdr:cNvSpPr txBox="1"/>
      </xdr:nvSpPr>
      <xdr:spPr>
        <a:xfrm>
          <a:off x="9372111" y="64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5777</xdr:rowOff>
    </xdr:from>
    <xdr:to>
      <xdr:col>46</xdr:col>
      <xdr:colOff>38100</xdr:colOff>
      <xdr:row>37</xdr:row>
      <xdr:rowOff>107377</xdr:rowOff>
    </xdr:to>
    <xdr:sp macro="" textlink="">
      <xdr:nvSpPr>
        <xdr:cNvPr id="314" name="楕円 313"/>
        <xdr:cNvSpPr/>
      </xdr:nvSpPr>
      <xdr:spPr>
        <a:xfrm>
          <a:off x="8699500" y="63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98504</xdr:rowOff>
    </xdr:from>
    <xdr:ext cx="534377" cy="259045"/>
    <xdr:sp macro="" textlink="">
      <xdr:nvSpPr>
        <xdr:cNvPr id="315" name="テキスト ボックス 314"/>
        <xdr:cNvSpPr txBox="1"/>
      </xdr:nvSpPr>
      <xdr:spPr>
        <a:xfrm>
          <a:off x="8483111" y="64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4329</xdr:rowOff>
    </xdr:from>
    <xdr:to>
      <xdr:col>41</xdr:col>
      <xdr:colOff>101600</xdr:colOff>
      <xdr:row>37</xdr:row>
      <xdr:rowOff>105929</xdr:rowOff>
    </xdr:to>
    <xdr:sp macro="" textlink="">
      <xdr:nvSpPr>
        <xdr:cNvPr id="316" name="楕円 315"/>
        <xdr:cNvSpPr/>
      </xdr:nvSpPr>
      <xdr:spPr>
        <a:xfrm>
          <a:off x="7810500" y="63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97056</xdr:rowOff>
    </xdr:from>
    <xdr:ext cx="534377" cy="259045"/>
    <xdr:sp macro="" textlink="">
      <xdr:nvSpPr>
        <xdr:cNvPr id="317" name="テキスト ボックス 316"/>
        <xdr:cNvSpPr txBox="1"/>
      </xdr:nvSpPr>
      <xdr:spPr>
        <a:xfrm>
          <a:off x="7594111" y="6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49842</xdr:rowOff>
    </xdr:from>
    <xdr:to>
      <xdr:col>36</xdr:col>
      <xdr:colOff>165100</xdr:colOff>
      <xdr:row>37</xdr:row>
      <xdr:rowOff>151442</xdr:rowOff>
    </xdr:to>
    <xdr:sp macro="" textlink="">
      <xdr:nvSpPr>
        <xdr:cNvPr id="318" name="楕円 317"/>
        <xdr:cNvSpPr/>
      </xdr:nvSpPr>
      <xdr:spPr>
        <a:xfrm>
          <a:off x="6921500" y="63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142569</xdr:rowOff>
    </xdr:from>
    <xdr:ext cx="534377" cy="259045"/>
    <xdr:sp macro="" textlink="">
      <xdr:nvSpPr>
        <xdr:cNvPr id="319" name="テキスト ボックス 318"/>
        <xdr:cNvSpPr txBox="1"/>
      </xdr:nvSpPr>
      <xdr:spPr>
        <a:xfrm>
          <a:off x="6705111" y="6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37614</xdr:rowOff>
    </xdr:from>
    <xdr:to>
      <xdr:col>55</xdr:col>
      <xdr:colOff>0</xdr:colOff>
      <xdr:row>58</xdr:row>
      <xdr:rowOff>41882</xdr:rowOff>
    </xdr:to>
    <xdr:cxnSp macro="">
      <xdr:nvCxnSpPr>
        <xdr:cNvPr id="346" name="直線コネクタ 345"/>
        <xdr:cNvCxnSpPr/>
      </xdr:nvCxnSpPr>
      <xdr:spPr>
        <a:xfrm>
          <a:off x="9639300" y="9981714"/>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37614</xdr:rowOff>
    </xdr:from>
    <xdr:to>
      <xdr:col>50</xdr:col>
      <xdr:colOff>114300</xdr:colOff>
      <xdr:row>58</xdr:row>
      <xdr:rowOff>43471</xdr:rowOff>
    </xdr:to>
    <xdr:cxnSp macro="">
      <xdr:nvCxnSpPr>
        <xdr:cNvPr id="349" name="直線コネクタ 348"/>
        <xdr:cNvCxnSpPr/>
      </xdr:nvCxnSpPr>
      <xdr:spPr>
        <a:xfrm flipV="1">
          <a:off x="8750300" y="9981714"/>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11673</xdr:rowOff>
    </xdr:from>
    <xdr:to>
      <xdr:col>45</xdr:col>
      <xdr:colOff>177800</xdr:colOff>
      <xdr:row>58</xdr:row>
      <xdr:rowOff>43471</xdr:rowOff>
    </xdr:to>
    <xdr:cxnSp macro="">
      <xdr:nvCxnSpPr>
        <xdr:cNvPr id="352" name="直線コネクタ 351"/>
        <xdr:cNvCxnSpPr/>
      </xdr:nvCxnSpPr>
      <xdr:spPr>
        <a:xfrm>
          <a:off x="7861300" y="9955773"/>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11673</xdr:rowOff>
    </xdr:from>
    <xdr:to>
      <xdr:col>41</xdr:col>
      <xdr:colOff>50800</xdr:colOff>
      <xdr:row>58</xdr:row>
      <xdr:rowOff>62118</xdr:rowOff>
    </xdr:to>
    <xdr:cxnSp macro="">
      <xdr:nvCxnSpPr>
        <xdr:cNvPr id="355" name="直線コネクタ 354"/>
        <xdr:cNvCxnSpPr/>
      </xdr:nvCxnSpPr>
      <xdr:spPr>
        <a:xfrm flipV="1">
          <a:off x="6972300" y="9955773"/>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162532</xdr:rowOff>
    </xdr:from>
    <xdr:to>
      <xdr:col>55</xdr:col>
      <xdr:colOff>50800</xdr:colOff>
      <xdr:row>58</xdr:row>
      <xdr:rowOff>92682</xdr:rowOff>
    </xdr:to>
    <xdr:sp macro="" textlink="">
      <xdr:nvSpPr>
        <xdr:cNvPr id="365" name="楕円 364"/>
        <xdr:cNvSpPr/>
      </xdr:nvSpPr>
      <xdr:spPr>
        <a:xfrm>
          <a:off x="10426700" y="9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158264</xdr:rowOff>
    </xdr:from>
    <xdr:to>
      <xdr:col>50</xdr:col>
      <xdr:colOff>165100</xdr:colOff>
      <xdr:row>58</xdr:row>
      <xdr:rowOff>88414</xdr:rowOff>
    </xdr:to>
    <xdr:sp macro="" textlink="">
      <xdr:nvSpPr>
        <xdr:cNvPr id="367" name="楕円 366"/>
        <xdr:cNvSpPr/>
      </xdr:nvSpPr>
      <xdr:spPr>
        <a:xfrm>
          <a:off x="9588500" y="99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79541</xdr:rowOff>
    </xdr:from>
    <xdr:ext cx="534377" cy="259045"/>
    <xdr:sp macro="" textlink="">
      <xdr:nvSpPr>
        <xdr:cNvPr id="368" name="テキスト ボックス 367"/>
        <xdr:cNvSpPr txBox="1"/>
      </xdr:nvSpPr>
      <xdr:spPr>
        <a:xfrm>
          <a:off x="9372111" y="1002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164121</xdr:rowOff>
    </xdr:from>
    <xdr:to>
      <xdr:col>46</xdr:col>
      <xdr:colOff>38100</xdr:colOff>
      <xdr:row>58</xdr:row>
      <xdr:rowOff>94271</xdr:rowOff>
    </xdr:to>
    <xdr:sp macro="" textlink="">
      <xdr:nvSpPr>
        <xdr:cNvPr id="369" name="楕円 368"/>
        <xdr:cNvSpPr/>
      </xdr:nvSpPr>
      <xdr:spPr>
        <a:xfrm>
          <a:off x="8699500" y="99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85398</xdr:rowOff>
    </xdr:from>
    <xdr:ext cx="534377" cy="259045"/>
    <xdr:sp macro="" textlink="">
      <xdr:nvSpPr>
        <xdr:cNvPr id="370" name="テキスト ボックス 369"/>
        <xdr:cNvSpPr txBox="1"/>
      </xdr:nvSpPr>
      <xdr:spPr>
        <a:xfrm>
          <a:off x="8483111" y="100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132323</xdr:rowOff>
    </xdr:from>
    <xdr:to>
      <xdr:col>41</xdr:col>
      <xdr:colOff>101600</xdr:colOff>
      <xdr:row>58</xdr:row>
      <xdr:rowOff>62473</xdr:rowOff>
    </xdr:to>
    <xdr:sp macro="" textlink="">
      <xdr:nvSpPr>
        <xdr:cNvPr id="371" name="楕円 370"/>
        <xdr:cNvSpPr/>
      </xdr:nvSpPr>
      <xdr:spPr>
        <a:xfrm>
          <a:off x="7810500" y="99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79000</xdr:rowOff>
    </xdr:from>
    <xdr:ext cx="534377" cy="259045"/>
    <xdr:sp macro="" textlink="">
      <xdr:nvSpPr>
        <xdr:cNvPr id="372" name="テキスト ボックス 371"/>
        <xdr:cNvSpPr txBox="1"/>
      </xdr:nvSpPr>
      <xdr:spPr>
        <a:xfrm>
          <a:off x="7594111" y="96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11318</xdr:rowOff>
    </xdr:from>
    <xdr:to>
      <xdr:col>36</xdr:col>
      <xdr:colOff>165100</xdr:colOff>
      <xdr:row>58</xdr:row>
      <xdr:rowOff>112918</xdr:rowOff>
    </xdr:to>
    <xdr:sp macro="" textlink="">
      <xdr:nvSpPr>
        <xdr:cNvPr id="373" name="楕円 372"/>
        <xdr:cNvSpPr/>
      </xdr:nvSpPr>
      <xdr:spPr>
        <a:xfrm>
          <a:off x="6921500" y="99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104045</xdr:rowOff>
    </xdr:from>
    <xdr:ext cx="534377" cy="259045"/>
    <xdr:sp macro="" textlink="">
      <xdr:nvSpPr>
        <xdr:cNvPr id="374" name="テキスト ボックス 373"/>
        <xdr:cNvSpPr txBox="1"/>
      </xdr:nvSpPr>
      <xdr:spPr>
        <a:xfrm>
          <a:off x="6705111" y="100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81629</xdr:rowOff>
    </xdr:from>
    <xdr:to>
      <xdr:col>55</xdr:col>
      <xdr:colOff>0</xdr:colOff>
      <xdr:row>79</xdr:row>
      <xdr:rowOff>82674</xdr:rowOff>
    </xdr:to>
    <xdr:cxnSp macro="">
      <xdr:nvCxnSpPr>
        <xdr:cNvPr id="405" name="直線コネクタ 404"/>
        <xdr:cNvCxnSpPr/>
      </xdr:nvCxnSpPr>
      <xdr:spPr>
        <a:xfrm>
          <a:off x="9639300" y="1362617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81629</xdr:rowOff>
    </xdr:from>
    <xdr:to>
      <xdr:col>50</xdr:col>
      <xdr:colOff>114300</xdr:colOff>
      <xdr:row>79</xdr:row>
      <xdr:rowOff>81747</xdr:rowOff>
    </xdr:to>
    <xdr:cxnSp macro="">
      <xdr:nvCxnSpPr>
        <xdr:cNvPr id="408" name="直線コネクタ 407"/>
        <xdr:cNvCxnSpPr/>
      </xdr:nvCxnSpPr>
      <xdr:spPr>
        <a:xfrm flipV="1">
          <a:off x="8750300" y="13626179"/>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24884</xdr:rowOff>
    </xdr:from>
    <xdr:to>
      <xdr:col>45</xdr:col>
      <xdr:colOff>177800</xdr:colOff>
      <xdr:row>79</xdr:row>
      <xdr:rowOff>81747</xdr:rowOff>
    </xdr:to>
    <xdr:cxnSp macro="">
      <xdr:nvCxnSpPr>
        <xdr:cNvPr id="411" name="直線コネクタ 410"/>
        <xdr:cNvCxnSpPr/>
      </xdr:nvCxnSpPr>
      <xdr:spPr>
        <a:xfrm>
          <a:off x="7861300" y="13569434"/>
          <a:ext cx="889000" cy="5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24884</xdr:rowOff>
    </xdr:from>
    <xdr:to>
      <xdr:col>41</xdr:col>
      <xdr:colOff>50800</xdr:colOff>
      <xdr:row>79</xdr:row>
      <xdr:rowOff>59190</xdr:rowOff>
    </xdr:to>
    <xdr:cxnSp macro="">
      <xdr:nvCxnSpPr>
        <xdr:cNvPr id="414" name="直線コネクタ 413"/>
        <xdr:cNvCxnSpPr/>
      </xdr:nvCxnSpPr>
      <xdr:spPr>
        <a:xfrm flipV="1">
          <a:off x="6972300" y="13569434"/>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31874</xdr:rowOff>
    </xdr:from>
    <xdr:to>
      <xdr:col>55</xdr:col>
      <xdr:colOff>50800</xdr:colOff>
      <xdr:row>79</xdr:row>
      <xdr:rowOff>133474</xdr:rowOff>
    </xdr:to>
    <xdr:sp macro="" textlink="">
      <xdr:nvSpPr>
        <xdr:cNvPr id="424" name="楕円 423"/>
        <xdr:cNvSpPr/>
      </xdr:nvSpPr>
      <xdr:spPr>
        <a:xfrm>
          <a:off x="10426700" y="135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30829</xdr:rowOff>
    </xdr:from>
    <xdr:to>
      <xdr:col>50</xdr:col>
      <xdr:colOff>165100</xdr:colOff>
      <xdr:row>79</xdr:row>
      <xdr:rowOff>132429</xdr:rowOff>
    </xdr:to>
    <xdr:sp macro="" textlink="">
      <xdr:nvSpPr>
        <xdr:cNvPr id="426" name="楕円 425"/>
        <xdr:cNvSpPr/>
      </xdr:nvSpPr>
      <xdr:spPr>
        <a:xfrm>
          <a:off x="9588500" y="13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123556</xdr:rowOff>
    </xdr:from>
    <xdr:ext cx="469744" cy="259045"/>
    <xdr:sp macro="" textlink="">
      <xdr:nvSpPr>
        <xdr:cNvPr id="427" name="テキスト ボックス 426"/>
        <xdr:cNvSpPr txBox="1"/>
      </xdr:nvSpPr>
      <xdr:spPr>
        <a:xfrm>
          <a:off x="9404428" y="136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30947</xdr:rowOff>
    </xdr:from>
    <xdr:to>
      <xdr:col>46</xdr:col>
      <xdr:colOff>38100</xdr:colOff>
      <xdr:row>79</xdr:row>
      <xdr:rowOff>132547</xdr:rowOff>
    </xdr:to>
    <xdr:sp macro="" textlink="">
      <xdr:nvSpPr>
        <xdr:cNvPr id="428" name="楕円 427"/>
        <xdr:cNvSpPr/>
      </xdr:nvSpPr>
      <xdr:spPr>
        <a:xfrm>
          <a:off x="8699500" y="135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123674</xdr:rowOff>
    </xdr:from>
    <xdr:ext cx="469744" cy="259045"/>
    <xdr:sp macro="" textlink="">
      <xdr:nvSpPr>
        <xdr:cNvPr id="429" name="テキスト ボックス 428"/>
        <xdr:cNvSpPr txBox="1"/>
      </xdr:nvSpPr>
      <xdr:spPr>
        <a:xfrm>
          <a:off x="8515428" y="1366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145534</xdr:rowOff>
    </xdr:from>
    <xdr:to>
      <xdr:col>41</xdr:col>
      <xdr:colOff>101600</xdr:colOff>
      <xdr:row>79</xdr:row>
      <xdr:rowOff>75684</xdr:rowOff>
    </xdr:to>
    <xdr:sp macro="" textlink="">
      <xdr:nvSpPr>
        <xdr:cNvPr id="430" name="楕円 429"/>
        <xdr:cNvSpPr/>
      </xdr:nvSpPr>
      <xdr:spPr>
        <a:xfrm>
          <a:off x="7810500" y="135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92211</xdr:rowOff>
    </xdr:from>
    <xdr:ext cx="534377" cy="259045"/>
    <xdr:sp macro="" textlink="">
      <xdr:nvSpPr>
        <xdr:cNvPr id="431" name="テキスト ボックス 430"/>
        <xdr:cNvSpPr txBox="1"/>
      </xdr:nvSpPr>
      <xdr:spPr>
        <a:xfrm>
          <a:off x="7594111" y="132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8390</xdr:rowOff>
    </xdr:from>
    <xdr:to>
      <xdr:col>36</xdr:col>
      <xdr:colOff>165100</xdr:colOff>
      <xdr:row>79</xdr:row>
      <xdr:rowOff>109990</xdr:rowOff>
    </xdr:to>
    <xdr:sp macro="" textlink="">
      <xdr:nvSpPr>
        <xdr:cNvPr id="432" name="楕円 431"/>
        <xdr:cNvSpPr/>
      </xdr:nvSpPr>
      <xdr:spPr>
        <a:xfrm>
          <a:off x="6921500" y="13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101117</xdr:rowOff>
    </xdr:from>
    <xdr:ext cx="534377" cy="259045"/>
    <xdr:sp macro="" textlink="">
      <xdr:nvSpPr>
        <xdr:cNvPr id="433" name="テキスト ボックス 432"/>
        <xdr:cNvSpPr txBox="1"/>
      </xdr:nvSpPr>
      <xdr:spPr>
        <a:xfrm>
          <a:off x="6705111" y="136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141757</xdr:rowOff>
    </xdr:from>
    <xdr:to>
      <xdr:col>55</xdr:col>
      <xdr:colOff>0</xdr:colOff>
      <xdr:row>97</xdr:row>
      <xdr:rowOff>95808</xdr:rowOff>
    </xdr:to>
    <xdr:cxnSp macro="">
      <xdr:nvCxnSpPr>
        <xdr:cNvPr id="464" name="直線コネクタ 463"/>
        <xdr:cNvCxnSpPr/>
      </xdr:nvCxnSpPr>
      <xdr:spPr>
        <a:xfrm>
          <a:off x="9639300" y="16600957"/>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121003</xdr:rowOff>
    </xdr:from>
    <xdr:to>
      <xdr:col>50</xdr:col>
      <xdr:colOff>114300</xdr:colOff>
      <xdr:row>96</xdr:row>
      <xdr:rowOff>141757</xdr:rowOff>
    </xdr:to>
    <xdr:cxnSp macro="">
      <xdr:nvCxnSpPr>
        <xdr:cNvPr id="467" name="直線コネクタ 466"/>
        <xdr:cNvCxnSpPr/>
      </xdr:nvCxnSpPr>
      <xdr:spPr>
        <a:xfrm>
          <a:off x="8750300" y="16580203"/>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121003</xdr:rowOff>
    </xdr:from>
    <xdr:to>
      <xdr:col>45</xdr:col>
      <xdr:colOff>177800</xdr:colOff>
      <xdr:row>96</xdr:row>
      <xdr:rowOff>161319</xdr:rowOff>
    </xdr:to>
    <xdr:cxnSp macro="">
      <xdr:nvCxnSpPr>
        <xdr:cNvPr id="470" name="直線コネクタ 469"/>
        <xdr:cNvCxnSpPr/>
      </xdr:nvCxnSpPr>
      <xdr:spPr>
        <a:xfrm flipV="1">
          <a:off x="7861300" y="16580203"/>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161319</xdr:rowOff>
    </xdr:from>
    <xdr:to>
      <xdr:col>41</xdr:col>
      <xdr:colOff>50800</xdr:colOff>
      <xdr:row>98</xdr:row>
      <xdr:rowOff>24860</xdr:rowOff>
    </xdr:to>
    <xdr:cxnSp macro="">
      <xdr:nvCxnSpPr>
        <xdr:cNvPr id="473" name="直線コネクタ 472"/>
        <xdr:cNvCxnSpPr/>
      </xdr:nvCxnSpPr>
      <xdr:spPr>
        <a:xfrm flipV="1">
          <a:off x="6972300" y="16620519"/>
          <a:ext cx="889000" cy="2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45008</xdr:rowOff>
    </xdr:from>
    <xdr:to>
      <xdr:col>55</xdr:col>
      <xdr:colOff>50800</xdr:colOff>
      <xdr:row>97</xdr:row>
      <xdr:rowOff>146608</xdr:rowOff>
    </xdr:to>
    <xdr:sp macro="" textlink="">
      <xdr:nvSpPr>
        <xdr:cNvPr id="483" name="楕円 482"/>
        <xdr:cNvSpPr/>
      </xdr:nvSpPr>
      <xdr:spPr>
        <a:xfrm>
          <a:off x="104267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23435</xdr:rowOff>
    </xdr:from>
    <xdr:ext cx="534377" cy="259045"/>
    <xdr:sp macro="" textlink="">
      <xdr:nvSpPr>
        <xdr:cNvPr id="484" name="普通建設事業費 （ うち更新整備　）該当値テキスト"/>
        <xdr:cNvSpPr txBox="1"/>
      </xdr:nvSpPr>
      <xdr:spPr>
        <a:xfrm>
          <a:off x="10528300" y="166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90957</xdr:rowOff>
    </xdr:from>
    <xdr:to>
      <xdr:col>50</xdr:col>
      <xdr:colOff>165100</xdr:colOff>
      <xdr:row>97</xdr:row>
      <xdr:rowOff>21107</xdr:rowOff>
    </xdr:to>
    <xdr:sp macro="" textlink="">
      <xdr:nvSpPr>
        <xdr:cNvPr id="485" name="楕円 484"/>
        <xdr:cNvSpPr/>
      </xdr:nvSpPr>
      <xdr:spPr>
        <a:xfrm>
          <a:off x="95885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37634</xdr:rowOff>
    </xdr:from>
    <xdr:ext cx="534377" cy="259045"/>
    <xdr:sp macro="" textlink="">
      <xdr:nvSpPr>
        <xdr:cNvPr id="486" name="テキスト ボックス 485"/>
        <xdr:cNvSpPr txBox="1"/>
      </xdr:nvSpPr>
      <xdr:spPr>
        <a:xfrm>
          <a:off x="9372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70203</xdr:rowOff>
    </xdr:from>
    <xdr:to>
      <xdr:col>46</xdr:col>
      <xdr:colOff>38100</xdr:colOff>
      <xdr:row>97</xdr:row>
      <xdr:rowOff>353</xdr:rowOff>
    </xdr:to>
    <xdr:sp macro="" textlink="">
      <xdr:nvSpPr>
        <xdr:cNvPr id="487" name="楕円 486"/>
        <xdr:cNvSpPr/>
      </xdr:nvSpPr>
      <xdr:spPr>
        <a:xfrm>
          <a:off x="8699500" y="165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16880</xdr:rowOff>
    </xdr:from>
    <xdr:ext cx="534377" cy="259045"/>
    <xdr:sp macro="" textlink="">
      <xdr:nvSpPr>
        <xdr:cNvPr id="488" name="テキスト ボックス 487"/>
        <xdr:cNvSpPr txBox="1"/>
      </xdr:nvSpPr>
      <xdr:spPr>
        <a:xfrm>
          <a:off x="8483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110519</xdr:rowOff>
    </xdr:from>
    <xdr:to>
      <xdr:col>41</xdr:col>
      <xdr:colOff>101600</xdr:colOff>
      <xdr:row>97</xdr:row>
      <xdr:rowOff>40669</xdr:rowOff>
    </xdr:to>
    <xdr:sp macro="" textlink="">
      <xdr:nvSpPr>
        <xdr:cNvPr id="489" name="楕円 488"/>
        <xdr:cNvSpPr/>
      </xdr:nvSpPr>
      <xdr:spPr>
        <a:xfrm>
          <a:off x="7810500" y="165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57196</xdr:rowOff>
    </xdr:from>
    <xdr:ext cx="534377" cy="259045"/>
    <xdr:sp macro="" textlink="">
      <xdr:nvSpPr>
        <xdr:cNvPr id="490" name="テキスト ボックス 489"/>
        <xdr:cNvSpPr txBox="1"/>
      </xdr:nvSpPr>
      <xdr:spPr>
        <a:xfrm>
          <a:off x="7594111" y="163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145510</xdr:rowOff>
    </xdr:from>
    <xdr:to>
      <xdr:col>36</xdr:col>
      <xdr:colOff>165100</xdr:colOff>
      <xdr:row>98</xdr:row>
      <xdr:rowOff>75660</xdr:rowOff>
    </xdr:to>
    <xdr:sp macro="" textlink="">
      <xdr:nvSpPr>
        <xdr:cNvPr id="491" name="楕円 490"/>
        <xdr:cNvSpPr/>
      </xdr:nvSpPr>
      <xdr:spPr>
        <a:xfrm>
          <a:off x="6921500" y="167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66787</xdr:rowOff>
    </xdr:from>
    <xdr:ext cx="534377" cy="259045"/>
    <xdr:sp macro="" textlink="">
      <xdr:nvSpPr>
        <xdr:cNvPr id="492" name="テキスト ボックス 491"/>
        <xdr:cNvSpPr txBox="1"/>
      </xdr:nvSpPr>
      <xdr:spPr>
        <a:xfrm>
          <a:off x="6705111" y="168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142460</xdr:rowOff>
    </xdr:from>
    <xdr:to>
      <xdr:col>85</xdr:col>
      <xdr:colOff>127000</xdr:colOff>
      <xdr:row>77</xdr:row>
      <xdr:rowOff>68180</xdr:rowOff>
    </xdr:to>
    <xdr:cxnSp macro="">
      <xdr:nvCxnSpPr>
        <xdr:cNvPr id="629" name="直線コネクタ 628"/>
        <xdr:cNvCxnSpPr/>
      </xdr:nvCxnSpPr>
      <xdr:spPr>
        <a:xfrm>
          <a:off x="15481300" y="13172660"/>
          <a:ext cx="838200" cy="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139308</xdr:rowOff>
    </xdr:from>
    <xdr:to>
      <xdr:col>81</xdr:col>
      <xdr:colOff>50800</xdr:colOff>
      <xdr:row>76</xdr:row>
      <xdr:rowOff>142460</xdr:rowOff>
    </xdr:to>
    <xdr:cxnSp macro="">
      <xdr:nvCxnSpPr>
        <xdr:cNvPr id="632" name="直線コネクタ 631"/>
        <xdr:cNvCxnSpPr/>
      </xdr:nvCxnSpPr>
      <xdr:spPr>
        <a:xfrm>
          <a:off x="14592300" y="13169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139308</xdr:rowOff>
    </xdr:from>
    <xdr:to>
      <xdr:col>76</xdr:col>
      <xdr:colOff>114300</xdr:colOff>
      <xdr:row>76</xdr:row>
      <xdr:rowOff>153760</xdr:rowOff>
    </xdr:to>
    <xdr:cxnSp macro="">
      <xdr:nvCxnSpPr>
        <xdr:cNvPr id="635" name="直線コネクタ 634"/>
        <xdr:cNvCxnSpPr/>
      </xdr:nvCxnSpPr>
      <xdr:spPr>
        <a:xfrm flipV="1">
          <a:off x="13703300" y="131695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130099</xdr:rowOff>
    </xdr:from>
    <xdr:to>
      <xdr:col>71</xdr:col>
      <xdr:colOff>177800</xdr:colOff>
      <xdr:row>76</xdr:row>
      <xdr:rowOff>153760</xdr:rowOff>
    </xdr:to>
    <xdr:cxnSp macro="">
      <xdr:nvCxnSpPr>
        <xdr:cNvPr id="638" name="直線コネクタ 637"/>
        <xdr:cNvCxnSpPr/>
      </xdr:nvCxnSpPr>
      <xdr:spPr>
        <a:xfrm>
          <a:off x="12814300" y="1316029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17380</xdr:rowOff>
    </xdr:from>
    <xdr:to>
      <xdr:col>85</xdr:col>
      <xdr:colOff>177800</xdr:colOff>
      <xdr:row>77</xdr:row>
      <xdr:rowOff>118980</xdr:rowOff>
    </xdr:to>
    <xdr:sp macro="" textlink="">
      <xdr:nvSpPr>
        <xdr:cNvPr id="648" name="楕円 647"/>
        <xdr:cNvSpPr/>
      </xdr:nvSpPr>
      <xdr:spPr>
        <a:xfrm>
          <a:off x="16268700" y="132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167257</xdr:rowOff>
    </xdr:from>
    <xdr:ext cx="534377" cy="259045"/>
    <xdr:sp macro="" textlink="">
      <xdr:nvSpPr>
        <xdr:cNvPr id="649" name="公債費該当値テキスト"/>
        <xdr:cNvSpPr txBox="1"/>
      </xdr:nvSpPr>
      <xdr:spPr>
        <a:xfrm>
          <a:off x="16370300" y="131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91660</xdr:rowOff>
    </xdr:from>
    <xdr:to>
      <xdr:col>81</xdr:col>
      <xdr:colOff>101600</xdr:colOff>
      <xdr:row>77</xdr:row>
      <xdr:rowOff>21810</xdr:rowOff>
    </xdr:to>
    <xdr:sp macro="" textlink="">
      <xdr:nvSpPr>
        <xdr:cNvPr id="650" name="楕円 649"/>
        <xdr:cNvSpPr/>
      </xdr:nvSpPr>
      <xdr:spPr>
        <a:xfrm>
          <a:off x="15430500" y="13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12937</xdr:rowOff>
    </xdr:from>
    <xdr:ext cx="534377" cy="259045"/>
    <xdr:sp macro="" textlink="">
      <xdr:nvSpPr>
        <xdr:cNvPr id="651" name="テキスト ボックス 650"/>
        <xdr:cNvSpPr txBox="1"/>
      </xdr:nvSpPr>
      <xdr:spPr>
        <a:xfrm>
          <a:off x="15214111" y="132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88508</xdr:rowOff>
    </xdr:from>
    <xdr:to>
      <xdr:col>76</xdr:col>
      <xdr:colOff>165100</xdr:colOff>
      <xdr:row>77</xdr:row>
      <xdr:rowOff>18658</xdr:rowOff>
    </xdr:to>
    <xdr:sp macro="" textlink="">
      <xdr:nvSpPr>
        <xdr:cNvPr id="652" name="楕円 651"/>
        <xdr:cNvSpPr/>
      </xdr:nvSpPr>
      <xdr:spPr>
        <a:xfrm>
          <a:off x="14541500" y="131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9785</xdr:rowOff>
    </xdr:from>
    <xdr:ext cx="534377" cy="259045"/>
    <xdr:sp macro="" textlink="">
      <xdr:nvSpPr>
        <xdr:cNvPr id="653" name="テキスト ボックス 652"/>
        <xdr:cNvSpPr txBox="1"/>
      </xdr:nvSpPr>
      <xdr:spPr>
        <a:xfrm>
          <a:off x="14325111" y="13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102960</xdr:rowOff>
    </xdr:from>
    <xdr:to>
      <xdr:col>72</xdr:col>
      <xdr:colOff>38100</xdr:colOff>
      <xdr:row>77</xdr:row>
      <xdr:rowOff>33110</xdr:rowOff>
    </xdr:to>
    <xdr:sp macro="" textlink="">
      <xdr:nvSpPr>
        <xdr:cNvPr id="654" name="楕円 653"/>
        <xdr:cNvSpPr/>
      </xdr:nvSpPr>
      <xdr:spPr>
        <a:xfrm>
          <a:off x="13652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24237</xdr:rowOff>
    </xdr:from>
    <xdr:ext cx="534377" cy="259045"/>
    <xdr:sp macro="" textlink="">
      <xdr:nvSpPr>
        <xdr:cNvPr id="655" name="テキスト ボックス 654"/>
        <xdr:cNvSpPr txBox="1"/>
      </xdr:nvSpPr>
      <xdr:spPr>
        <a:xfrm>
          <a:off x="13436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79299</xdr:rowOff>
    </xdr:from>
    <xdr:to>
      <xdr:col>67</xdr:col>
      <xdr:colOff>101600</xdr:colOff>
      <xdr:row>77</xdr:row>
      <xdr:rowOff>9449</xdr:rowOff>
    </xdr:to>
    <xdr:sp macro="" textlink="">
      <xdr:nvSpPr>
        <xdr:cNvPr id="656" name="楕円 655"/>
        <xdr:cNvSpPr/>
      </xdr:nvSpPr>
      <xdr:spPr>
        <a:xfrm>
          <a:off x="12763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576</xdr:rowOff>
    </xdr:from>
    <xdr:ext cx="534377" cy="259045"/>
    <xdr:sp macro="" textlink="">
      <xdr:nvSpPr>
        <xdr:cNvPr id="657" name="テキスト ボックス 656"/>
        <xdr:cNvSpPr txBox="1"/>
      </xdr:nvSpPr>
      <xdr:spPr>
        <a:xfrm>
          <a:off x="12547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110451</xdr:rowOff>
    </xdr:from>
    <xdr:to>
      <xdr:col>85</xdr:col>
      <xdr:colOff>127000</xdr:colOff>
      <xdr:row>98</xdr:row>
      <xdr:rowOff>170115</xdr:rowOff>
    </xdr:to>
    <xdr:cxnSp macro="">
      <xdr:nvCxnSpPr>
        <xdr:cNvPr id="688" name="直線コネクタ 687"/>
        <xdr:cNvCxnSpPr/>
      </xdr:nvCxnSpPr>
      <xdr:spPr>
        <a:xfrm flipV="1">
          <a:off x="15481300" y="16912551"/>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170115</xdr:rowOff>
    </xdr:from>
    <xdr:to>
      <xdr:col>81</xdr:col>
      <xdr:colOff>50800</xdr:colOff>
      <xdr:row>99</xdr:row>
      <xdr:rowOff>19510</xdr:rowOff>
    </xdr:to>
    <xdr:cxnSp macro="">
      <xdr:nvCxnSpPr>
        <xdr:cNvPr id="691" name="直線コネクタ 690"/>
        <xdr:cNvCxnSpPr/>
      </xdr:nvCxnSpPr>
      <xdr:spPr>
        <a:xfrm flipV="1">
          <a:off x="14592300" y="16972215"/>
          <a:ext cx="889000" cy="2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18324</xdr:rowOff>
    </xdr:from>
    <xdr:to>
      <xdr:col>76</xdr:col>
      <xdr:colOff>114300</xdr:colOff>
      <xdr:row>99</xdr:row>
      <xdr:rowOff>19510</xdr:rowOff>
    </xdr:to>
    <xdr:cxnSp macro="">
      <xdr:nvCxnSpPr>
        <xdr:cNvPr id="694" name="直線コネクタ 693"/>
        <xdr:cNvCxnSpPr/>
      </xdr:nvCxnSpPr>
      <xdr:spPr>
        <a:xfrm>
          <a:off x="13703300" y="16991874"/>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18324</xdr:rowOff>
    </xdr:from>
    <xdr:to>
      <xdr:col>71</xdr:col>
      <xdr:colOff>177800</xdr:colOff>
      <xdr:row>99</xdr:row>
      <xdr:rowOff>45560</xdr:rowOff>
    </xdr:to>
    <xdr:cxnSp macro="">
      <xdr:nvCxnSpPr>
        <xdr:cNvPr id="697" name="直線コネクタ 696"/>
        <xdr:cNvCxnSpPr/>
      </xdr:nvCxnSpPr>
      <xdr:spPr>
        <a:xfrm flipV="1">
          <a:off x="12814300" y="16991874"/>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59651</xdr:rowOff>
    </xdr:from>
    <xdr:to>
      <xdr:col>85</xdr:col>
      <xdr:colOff>177800</xdr:colOff>
      <xdr:row>98</xdr:row>
      <xdr:rowOff>161251</xdr:rowOff>
    </xdr:to>
    <xdr:sp macro="" textlink="">
      <xdr:nvSpPr>
        <xdr:cNvPr id="707" name="楕円 706"/>
        <xdr:cNvSpPr/>
      </xdr:nvSpPr>
      <xdr:spPr>
        <a:xfrm>
          <a:off x="16268700" y="168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38078</xdr:rowOff>
    </xdr:from>
    <xdr:ext cx="534377" cy="259045"/>
    <xdr:sp macro="" textlink="">
      <xdr:nvSpPr>
        <xdr:cNvPr id="708" name="積立金該当値テキスト"/>
        <xdr:cNvSpPr txBox="1"/>
      </xdr:nvSpPr>
      <xdr:spPr>
        <a:xfrm>
          <a:off x="16370300" y="1684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119315</xdr:rowOff>
    </xdr:from>
    <xdr:to>
      <xdr:col>81</xdr:col>
      <xdr:colOff>101600</xdr:colOff>
      <xdr:row>99</xdr:row>
      <xdr:rowOff>49465</xdr:rowOff>
    </xdr:to>
    <xdr:sp macro="" textlink="">
      <xdr:nvSpPr>
        <xdr:cNvPr id="709" name="楕円 708"/>
        <xdr:cNvSpPr/>
      </xdr:nvSpPr>
      <xdr:spPr>
        <a:xfrm>
          <a:off x="15430500" y="169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40592</xdr:rowOff>
    </xdr:from>
    <xdr:ext cx="469744" cy="259045"/>
    <xdr:sp macro="" textlink="">
      <xdr:nvSpPr>
        <xdr:cNvPr id="710" name="テキスト ボックス 709"/>
        <xdr:cNvSpPr txBox="1"/>
      </xdr:nvSpPr>
      <xdr:spPr>
        <a:xfrm>
          <a:off x="15246428" y="1701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140160</xdr:rowOff>
    </xdr:from>
    <xdr:to>
      <xdr:col>76</xdr:col>
      <xdr:colOff>165100</xdr:colOff>
      <xdr:row>99</xdr:row>
      <xdr:rowOff>70310</xdr:rowOff>
    </xdr:to>
    <xdr:sp macro="" textlink="">
      <xdr:nvSpPr>
        <xdr:cNvPr id="711" name="楕円 710"/>
        <xdr:cNvSpPr/>
      </xdr:nvSpPr>
      <xdr:spPr>
        <a:xfrm>
          <a:off x="14541500" y="169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61437</xdr:rowOff>
    </xdr:from>
    <xdr:ext cx="469744" cy="259045"/>
    <xdr:sp macro="" textlink="">
      <xdr:nvSpPr>
        <xdr:cNvPr id="712" name="テキスト ボックス 711"/>
        <xdr:cNvSpPr txBox="1"/>
      </xdr:nvSpPr>
      <xdr:spPr>
        <a:xfrm>
          <a:off x="14357428" y="170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138974</xdr:rowOff>
    </xdr:from>
    <xdr:to>
      <xdr:col>72</xdr:col>
      <xdr:colOff>38100</xdr:colOff>
      <xdr:row>99</xdr:row>
      <xdr:rowOff>69124</xdr:rowOff>
    </xdr:to>
    <xdr:sp macro="" textlink="">
      <xdr:nvSpPr>
        <xdr:cNvPr id="713" name="楕円 712"/>
        <xdr:cNvSpPr/>
      </xdr:nvSpPr>
      <xdr:spPr>
        <a:xfrm>
          <a:off x="13652500" y="169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60251</xdr:rowOff>
    </xdr:from>
    <xdr:ext cx="469744" cy="259045"/>
    <xdr:sp macro="" textlink="">
      <xdr:nvSpPr>
        <xdr:cNvPr id="714" name="テキスト ボックス 713"/>
        <xdr:cNvSpPr txBox="1"/>
      </xdr:nvSpPr>
      <xdr:spPr>
        <a:xfrm>
          <a:off x="13468428" y="170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166210</xdr:rowOff>
    </xdr:from>
    <xdr:to>
      <xdr:col>67</xdr:col>
      <xdr:colOff>101600</xdr:colOff>
      <xdr:row>99</xdr:row>
      <xdr:rowOff>96360</xdr:rowOff>
    </xdr:to>
    <xdr:sp macro="" textlink="">
      <xdr:nvSpPr>
        <xdr:cNvPr id="715" name="楕円 714"/>
        <xdr:cNvSpPr/>
      </xdr:nvSpPr>
      <xdr:spPr>
        <a:xfrm>
          <a:off x="12763500" y="169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87487</xdr:rowOff>
    </xdr:from>
    <xdr:ext cx="469744" cy="259045"/>
    <xdr:sp macro="" textlink="">
      <xdr:nvSpPr>
        <xdr:cNvPr id="716" name="テキスト ボックス 715"/>
        <xdr:cNvSpPr txBox="1"/>
      </xdr:nvSpPr>
      <xdr:spPr>
        <a:xfrm>
          <a:off x="12579428" y="1706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131287</xdr:rowOff>
    </xdr:from>
    <xdr:to>
      <xdr:col>116</xdr:col>
      <xdr:colOff>63500</xdr:colOff>
      <xdr:row>38</xdr:row>
      <xdr:rowOff>131333</xdr:rowOff>
    </xdr:to>
    <xdr:cxnSp macro="">
      <xdr:nvCxnSpPr>
        <xdr:cNvPr id="743" name="直線コネクタ 742"/>
        <xdr:cNvCxnSpPr/>
      </xdr:nvCxnSpPr>
      <xdr:spPr>
        <a:xfrm>
          <a:off x="21323300" y="664638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131196</xdr:rowOff>
    </xdr:from>
    <xdr:to>
      <xdr:col>111</xdr:col>
      <xdr:colOff>177800</xdr:colOff>
      <xdr:row>38</xdr:row>
      <xdr:rowOff>131287</xdr:rowOff>
    </xdr:to>
    <xdr:cxnSp macro="">
      <xdr:nvCxnSpPr>
        <xdr:cNvPr id="746" name="直線コネクタ 745"/>
        <xdr:cNvCxnSpPr/>
      </xdr:nvCxnSpPr>
      <xdr:spPr>
        <a:xfrm>
          <a:off x="20434300" y="664629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131150</xdr:rowOff>
    </xdr:from>
    <xdr:to>
      <xdr:col>107</xdr:col>
      <xdr:colOff>50800</xdr:colOff>
      <xdr:row>38</xdr:row>
      <xdr:rowOff>131196</xdr:rowOff>
    </xdr:to>
    <xdr:cxnSp macro="">
      <xdr:nvCxnSpPr>
        <xdr:cNvPr id="749" name="直線コネクタ 748"/>
        <xdr:cNvCxnSpPr/>
      </xdr:nvCxnSpPr>
      <xdr:spPr>
        <a:xfrm>
          <a:off x="19545300" y="664625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131059</xdr:rowOff>
    </xdr:from>
    <xdr:to>
      <xdr:col>102</xdr:col>
      <xdr:colOff>114300</xdr:colOff>
      <xdr:row>38</xdr:row>
      <xdr:rowOff>131150</xdr:rowOff>
    </xdr:to>
    <xdr:cxnSp macro="">
      <xdr:nvCxnSpPr>
        <xdr:cNvPr id="752" name="直線コネクタ 751"/>
        <xdr:cNvCxnSpPr/>
      </xdr:nvCxnSpPr>
      <xdr:spPr>
        <a:xfrm>
          <a:off x="18656300" y="664615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80533</xdr:rowOff>
    </xdr:from>
    <xdr:to>
      <xdr:col>116</xdr:col>
      <xdr:colOff>114300</xdr:colOff>
      <xdr:row>39</xdr:row>
      <xdr:rowOff>10683</xdr:rowOff>
    </xdr:to>
    <xdr:sp macro="" textlink="">
      <xdr:nvSpPr>
        <xdr:cNvPr id="762" name="楕円 761"/>
        <xdr:cNvSpPr/>
      </xdr:nvSpPr>
      <xdr:spPr>
        <a:xfrm>
          <a:off x="221107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166910</xdr:rowOff>
    </xdr:from>
    <xdr:ext cx="378565" cy="259045"/>
    <xdr:sp macro="" textlink="">
      <xdr:nvSpPr>
        <xdr:cNvPr id="763" name="投資及び出資金該当値テキスト"/>
        <xdr:cNvSpPr txBox="1"/>
      </xdr:nvSpPr>
      <xdr:spPr>
        <a:xfrm>
          <a:off x="22212300" y="6510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80487</xdr:rowOff>
    </xdr:from>
    <xdr:to>
      <xdr:col>112</xdr:col>
      <xdr:colOff>38100</xdr:colOff>
      <xdr:row>39</xdr:row>
      <xdr:rowOff>10637</xdr:rowOff>
    </xdr:to>
    <xdr:sp macro="" textlink="">
      <xdr:nvSpPr>
        <xdr:cNvPr id="764" name="楕円 763"/>
        <xdr:cNvSpPr/>
      </xdr:nvSpPr>
      <xdr:spPr>
        <a:xfrm>
          <a:off x="21272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1764</xdr:rowOff>
    </xdr:from>
    <xdr:ext cx="378565" cy="259045"/>
    <xdr:sp macro="" textlink="">
      <xdr:nvSpPr>
        <xdr:cNvPr id="765" name="テキスト ボックス 764"/>
        <xdr:cNvSpPr txBox="1"/>
      </xdr:nvSpPr>
      <xdr:spPr>
        <a:xfrm>
          <a:off x="21134017" y="668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80396</xdr:rowOff>
    </xdr:from>
    <xdr:to>
      <xdr:col>107</xdr:col>
      <xdr:colOff>101600</xdr:colOff>
      <xdr:row>39</xdr:row>
      <xdr:rowOff>10546</xdr:rowOff>
    </xdr:to>
    <xdr:sp macro="" textlink="">
      <xdr:nvSpPr>
        <xdr:cNvPr id="766" name="楕円 765"/>
        <xdr:cNvSpPr/>
      </xdr:nvSpPr>
      <xdr:spPr>
        <a:xfrm>
          <a:off x="203835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1673</xdr:rowOff>
    </xdr:from>
    <xdr:ext cx="378565" cy="259045"/>
    <xdr:sp macro="" textlink="">
      <xdr:nvSpPr>
        <xdr:cNvPr id="767" name="テキスト ボックス 766"/>
        <xdr:cNvSpPr txBox="1"/>
      </xdr:nvSpPr>
      <xdr:spPr>
        <a:xfrm>
          <a:off x="20245017" y="668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80350</xdr:rowOff>
    </xdr:from>
    <xdr:to>
      <xdr:col>102</xdr:col>
      <xdr:colOff>165100</xdr:colOff>
      <xdr:row>39</xdr:row>
      <xdr:rowOff>10500</xdr:rowOff>
    </xdr:to>
    <xdr:sp macro="" textlink="">
      <xdr:nvSpPr>
        <xdr:cNvPr id="768" name="楕円 767"/>
        <xdr:cNvSpPr/>
      </xdr:nvSpPr>
      <xdr:spPr>
        <a:xfrm>
          <a:off x="19494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1627</xdr:rowOff>
    </xdr:from>
    <xdr:ext cx="378565" cy="259045"/>
    <xdr:sp macro="" textlink="">
      <xdr:nvSpPr>
        <xdr:cNvPr id="769" name="テキスト ボックス 768"/>
        <xdr:cNvSpPr txBox="1"/>
      </xdr:nvSpPr>
      <xdr:spPr>
        <a:xfrm>
          <a:off x="19356017" y="668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80259</xdr:rowOff>
    </xdr:from>
    <xdr:to>
      <xdr:col>98</xdr:col>
      <xdr:colOff>38100</xdr:colOff>
      <xdr:row>39</xdr:row>
      <xdr:rowOff>10409</xdr:rowOff>
    </xdr:to>
    <xdr:sp macro="" textlink="">
      <xdr:nvSpPr>
        <xdr:cNvPr id="770" name="楕円 769"/>
        <xdr:cNvSpPr/>
      </xdr:nvSpPr>
      <xdr:spPr>
        <a:xfrm>
          <a:off x="18605500" y="65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1536</xdr:rowOff>
    </xdr:from>
    <xdr:ext cx="378565" cy="259045"/>
    <xdr:sp macro="" textlink="">
      <xdr:nvSpPr>
        <xdr:cNvPr id="771" name="テキスト ボックス 770"/>
        <xdr:cNvSpPr txBox="1"/>
      </xdr:nvSpPr>
      <xdr:spPr>
        <a:xfrm>
          <a:off x="18467017" y="6688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26924</xdr:rowOff>
    </xdr:from>
    <xdr:to>
      <xdr:col>116</xdr:col>
      <xdr:colOff>63500</xdr:colOff>
      <xdr:row>59</xdr:row>
      <xdr:rowOff>27039</xdr:rowOff>
    </xdr:to>
    <xdr:cxnSp macro="">
      <xdr:nvCxnSpPr>
        <xdr:cNvPr id="800" name="直線コネクタ 799"/>
        <xdr:cNvCxnSpPr/>
      </xdr:nvCxnSpPr>
      <xdr:spPr>
        <a:xfrm>
          <a:off x="21323300" y="1014247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26810</xdr:rowOff>
    </xdr:from>
    <xdr:to>
      <xdr:col>111</xdr:col>
      <xdr:colOff>177800</xdr:colOff>
      <xdr:row>59</xdr:row>
      <xdr:rowOff>26924</xdr:rowOff>
    </xdr:to>
    <xdr:cxnSp macro="">
      <xdr:nvCxnSpPr>
        <xdr:cNvPr id="803" name="直線コネクタ 802"/>
        <xdr:cNvCxnSpPr/>
      </xdr:nvCxnSpPr>
      <xdr:spPr>
        <a:xfrm>
          <a:off x="20434300" y="1014236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26657</xdr:rowOff>
    </xdr:from>
    <xdr:to>
      <xdr:col>107</xdr:col>
      <xdr:colOff>50800</xdr:colOff>
      <xdr:row>59</xdr:row>
      <xdr:rowOff>26810</xdr:rowOff>
    </xdr:to>
    <xdr:cxnSp macro="">
      <xdr:nvCxnSpPr>
        <xdr:cNvPr id="806" name="直線コネクタ 805"/>
        <xdr:cNvCxnSpPr/>
      </xdr:nvCxnSpPr>
      <xdr:spPr>
        <a:xfrm>
          <a:off x="19545300" y="1014220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26543</xdr:rowOff>
    </xdr:from>
    <xdr:to>
      <xdr:col>102</xdr:col>
      <xdr:colOff>114300</xdr:colOff>
      <xdr:row>59</xdr:row>
      <xdr:rowOff>26657</xdr:rowOff>
    </xdr:to>
    <xdr:cxnSp macro="">
      <xdr:nvCxnSpPr>
        <xdr:cNvPr id="809" name="直線コネクタ 808"/>
        <xdr:cNvCxnSpPr/>
      </xdr:nvCxnSpPr>
      <xdr:spPr>
        <a:xfrm>
          <a:off x="18656300" y="1014209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147689</xdr:rowOff>
    </xdr:from>
    <xdr:to>
      <xdr:col>116</xdr:col>
      <xdr:colOff>114300</xdr:colOff>
      <xdr:row>59</xdr:row>
      <xdr:rowOff>77839</xdr:rowOff>
    </xdr:to>
    <xdr:sp macro="" textlink="">
      <xdr:nvSpPr>
        <xdr:cNvPr id="819" name="楕円 818"/>
        <xdr:cNvSpPr/>
      </xdr:nvSpPr>
      <xdr:spPr>
        <a:xfrm>
          <a:off x="221107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62616</xdr:rowOff>
    </xdr:from>
    <xdr:ext cx="378565" cy="259045"/>
    <xdr:sp macro="" textlink="">
      <xdr:nvSpPr>
        <xdr:cNvPr id="820" name="貸付金該当値テキスト"/>
        <xdr:cNvSpPr txBox="1"/>
      </xdr:nvSpPr>
      <xdr:spPr>
        <a:xfrm>
          <a:off x="22212300" y="1000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147574</xdr:rowOff>
    </xdr:from>
    <xdr:to>
      <xdr:col>112</xdr:col>
      <xdr:colOff>38100</xdr:colOff>
      <xdr:row>59</xdr:row>
      <xdr:rowOff>77724</xdr:rowOff>
    </xdr:to>
    <xdr:sp macro="" textlink="">
      <xdr:nvSpPr>
        <xdr:cNvPr id="821" name="楕円 820"/>
        <xdr:cNvSpPr/>
      </xdr:nvSpPr>
      <xdr:spPr>
        <a:xfrm>
          <a:off x="21272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68851</xdr:rowOff>
    </xdr:from>
    <xdr:ext cx="378565" cy="259045"/>
    <xdr:sp macro="" textlink="">
      <xdr:nvSpPr>
        <xdr:cNvPr id="822" name="テキスト ボックス 821"/>
        <xdr:cNvSpPr txBox="1"/>
      </xdr:nvSpPr>
      <xdr:spPr>
        <a:xfrm>
          <a:off x="21134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147460</xdr:rowOff>
    </xdr:from>
    <xdr:to>
      <xdr:col>107</xdr:col>
      <xdr:colOff>101600</xdr:colOff>
      <xdr:row>59</xdr:row>
      <xdr:rowOff>77610</xdr:rowOff>
    </xdr:to>
    <xdr:sp macro="" textlink="">
      <xdr:nvSpPr>
        <xdr:cNvPr id="823" name="楕円 822"/>
        <xdr:cNvSpPr/>
      </xdr:nvSpPr>
      <xdr:spPr>
        <a:xfrm>
          <a:off x="203835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68737</xdr:rowOff>
    </xdr:from>
    <xdr:ext cx="378565" cy="259045"/>
    <xdr:sp macro="" textlink="">
      <xdr:nvSpPr>
        <xdr:cNvPr id="824" name="テキスト ボックス 823"/>
        <xdr:cNvSpPr txBox="1"/>
      </xdr:nvSpPr>
      <xdr:spPr>
        <a:xfrm>
          <a:off x="20245017" y="1018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147307</xdr:rowOff>
    </xdr:from>
    <xdr:to>
      <xdr:col>102</xdr:col>
      <xdr:colOff>165100</xdr:colOff>
      <xdr:row>59</xdr:row>
      <xdr:rowOff>77457</xdr:rowOff>
    </xdr:to>
    <xdr:sp macro="" textlink="">
      <xdr:nvSpPr>
        <xdr:cNvPr id="825" name="楕円 824"/>
        <xdr:cNvSpPr/>
      </xdr:nvSpPr>
      <xdr:spPr>
        <a:xfrm>
          <a:off x="19494500" y="10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68584</xdr:rowOff>
    </xdr:from>
    <xdr:ext cx="378565" cy="259045"/>
    <xdr:sp macro="" textlink="">
      <xdr:nvSpPr>
        <xdr:cNvPr id="826" name="テキスト ボックス 825"/>
        <xdr:cNvSpPr txBox="1"/>
      </xdr:nvSpPr>
      <xdr:spPr>
        <a:xfrm>
          <a:off x="19356017" y="1018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147193</xdr:rowOff>
    </xdr:from>
    <xdr:to>
      <xdr:col>98</xdr:col>
      <xdr:colOff>38100</xdr:colOff>
      <xdr:row>59</xdr:row>
      <xdr:rowOff>77343</xdr:rowOff>
    </xdr:to>
    <xdr:sp macro="" textlink="">
      <xdr:nvSpPr>
        <xdr:cNvPr id="827" name="楕円 826"/>
        <xdr:cNvSpPr/>
      </xdr:nvSpPr>
      <xdr:spPr>
        <a:xfrm>
          <a:off x="18605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68470</xdr:rowOff>
    </xdr:from>
    <xdr:ext cx="378565" cy="259045"/>
    <xdr:sp macro="" textlink="">
      <xdr:nvSpPr>
        <xdr:cNvPr id="828" name="テキスト ボックス 827"/>
        <xdr:cNvSpPr txBox="1"/>
      </xdr:nvSpPr>
      <xdr:spPr>
        <a:xfrm>
          <a:off x="18467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99467</xdr:rowOff>
    </xdr:from>
    <xdr:to>
      <xdr:col>116</xdr:col>
      <xdr:colOff>63500</xdr:colOff>
      <xdr:row>78</xdr:row>
      <xdr:rowOff>105981</xdr:rowOff>
    </xdr:to>
    <xdr:cxnSp macro="">
      <xdr:nvCxnSpPr>
        <xdr:cNvPr id="858" name="直線コネクタ 857"/>
        <xdr:cNvCxnSpPr/>
      </xdr:nvCxnSpPr>
      <xdr:spPr>
        <a:xfrm flipV="1">
          <a:off x="21323300" y="13472567"/>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105981</xdr:rowOff>
    </xdr:from>
    <xdr:to>
      <xdr:col>111</xdr:col>
      <xdr:colOff>177800</xdr:colOff>
      <xdr:row>78</xdr:row>
      <xdr:rowOff>107181</xdr:rowOff>
    </xdr:to>
    <xdr:cxnSp macro="">
      <xdr:nvCxnSpPr>
        <xdr:cNvPr id="861" name="直線コネクタ 860"/>
        <xdr:cNvCxnSpPr/>
      </xdr:nvCxnSpPr>
      <xdr:spPr>
        <a:xfrm flipV="1">
          <a:off x="20434300" y="1347908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107181</xdr:rowOff>
    </xdr:from>
    <xdr:to>
      <xdr:col>107</xdr:col>
      <xdr:colOff>50800</xdr:colOff>
      <xdr:row>78</xdr:row>
      <xdr:rowOff>111468</xdr:rowOff>
    </xdr:to>
    <xdr:cxnSp macro="">
      <xdr:nvCxnSpPr>
        <xdr:cNvPr id="864" name="直線コネクタ 863"/>
        <xdr:cNvCxnSpPr/>
      </xdr:nvCxnSpPr>
      <xdr:spPr>
        <a:xfrm flipV="1">
          <a:off x="19545300" y="13480281"/>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111468</xdr:rowOff>
    </xdr:from>
    <xdr:to>
      <xdr:col>102</xdr:col>
      <xdr:colOff>114300</xdr:colOff>
      <xdr:row>78</xdr:row>
      <xdr:rowOff>147529</xdr:rowOff>
    </xdr:to>
    <xdr:cxnSp macro="">
      <xdr:nvCxnSpPr>
        <xdr:cNvPr id="867" name="直線コネクタ 866"/>
        <xdr:cNvCxnSpPr/>
      </xdr:nvCxnSpPr>
      <xdr:spPr>
        <a:xfrm flipV="1">
          <a:off x="18656300" y="13484568"/>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48667</xdr:rowOff>
    </xdr:from>
    <xdr:to>
      <xdr:col>116</xdr:col>
      <xdr:colOff>114300</xdr:colOff>
      <xdr:row>78</xdr:row>
      <xdr:rowOff>150267</xdr:rowOff>
    </xdr:to>
    <xdr:sp macro="" textlink="">
      <xdr:nvSpPr>
        <xdr:cNvPr id="877" name="楕円 876"/>
        <xdr:cNvSpPr/>
      </xdr:nvSpPr>
      <xdr:spPr>
        <a:xfrm>
          <a:off x="221107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27094</xdr:rowOff>
    </xdr:from>
    <xdr:ext cx="534377" cy="259045"/>
    <xdr:sp macro="" textlink="">
      <xdr:nvSpPr>
        <xdr:cNvPr id="878" name="繰出金該当値テキスト"/>
        <xdr:cNvSpPr txBox="1"/>
      </xdr:nvSpPr>
      <xdr:spPr>
        <a:xfrm>
          <a:off x="22212300" y="134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55181</xdr:rowOff>
    </xdr:from>
    <xdr:to>
      <xdr:col>112</xdr:col>
      <xdr:colOff>38100</xdr:colOff>
      <xdr:row>78</xdr:row>
      <xdr:rowOff>156781</xdr:rowOff>
    </xdr:to>
    <xdr:sp macro="" textlink="">
      <xdr:nvSpPr>
        <xdr:cNvPr id="879" name="楕円 878"/>
        <xdr:cNvSpPr/>
      </xdr:nvSpPr>
      <xdr:spPr>
        <a:xfrm>
          <a:off x="21272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147908</xdr:rowOff>
    </xdr:from>
    <xdr:ext cx="534377" cy="259045"/>
    <xdr:sp macro="" textlink="">
      <xdr:nvSpPr>
        <xdr:cNvPr id="880" name="テキスト ボックス 879"/>
        <xdr:cNvSpPr txBox="1"/>
      </xdr:nvSpPr>
      <xdr:spPr>
        <a:xfrm>
          <a:off x="21056111" y="135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56381</xdr:rowOff>
    </xdr:from>
    <xdr:to>
      <xdr:col>107</xdr:col>
      <xdr:colOff>101600</xdr:colOff>
      <xdr:row>78</xdr:row>
      <xdr:rowOff>157981</xdr:rowOff>
    </xdr:to>
    <xdr:sp macro="" textlink="">
      <xdr:nvSpPr>
        <xdr:cNvPr id="881" name="楕円 880"/>
        <xdr:cNvSpPr/>
      </xdr:nvSpPr>
      <xdr:spPr>
        <a:xfrm>
          <a:off x="203835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149108</xdr:rowOff>
    </xdr:from>
    <xdr:ext cx="534377" cy="259045"/>
    <xdr:sp macro="" textlink="">
      <xdr:nvSpPr>
        <xdr:cNvPr id="882" name="テキスト ボックス 881"/>
        <xdr:cNvSpPr txBox="1"/>
      </xdr:nvSpPr>
      <xdr:spPr>
        <a:xfrm>
          <a:off x="20167111" y="135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60668</xdr:rowOff>
    </xdr:from>
    <xdr:to>
      <xdr:col>102</xdr:col>
      <xdr:colOff>165100</xdr:colOff>
      <xdr:row>78</xdr:row>
      <xdr:rowOff>162268</xdr:rowOff>
    </xdr:to>
    <xdr:sp macro="" textlink="">
      <xdr:nvSpPr>
        <xdr:cNvPr id="883" name="楕円 882"/>
        <xdr:cNvSpPr/>
      </xdr:nvSpPr>
      <xdr:spPr>
        <a:xfrm>
          <a:off x="19494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153395</xdr:rowOff>
    </xdr:from>
    <xdr:ext cx="534377" cy="259045"/>
    <xdr:sp macro="" textlink="">
      <xdr:nvSpPr>
        <xdr:cNvPr id="884" name="テキスト ボックス 883"/>
        <xdr:cNvSpPr txBox="1"/>
      </xdr:nvSpPr>
      <xdr:spPr>
        <a:xfrm>
          <a:off x="19278111" y="135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96729</xdr:rowOff>
    </xdr:from>
    <xdr:to>
      <xdr:col>98</xdr:col>
      <xdr:colOff>38100</xdr:colOff>
      <xdr:row>79</xdr:row>
      <xdr:rowOff>26879</xdr:rowOff>
    </xdr:to>
    <xdr:sp macro="" textlink="">
      <xdr:nvSpPr>
        <xdr:cNvPr id="885" name="楕円 884"/>
        <xdr:cNvSpPr/>
      </xdr:nvSpPr>
      <xdr:spPr>
        <a:xfrm>
          <a:off x="18605500" y="13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18006</xdr:rowOff>
    </xdr:from>
    <xdr:ext cx="534377" cy="259045"/>
    <xdr:sp macro="" textlink="">
      <xdr:nvSpPr>
        <xdr:cNvPr id="886" name="テキスト ボックス 885"/>
        <xdr:cNvSpPr txBox="1"/>
      </xdr:nvSpPr>
      <xdr:spPr>
        <a:xfrm>
          <a:off x="18389111" y="135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扶助費が一番高く、</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65,886</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円になっています。自立支援給付費や保育所費が増加の要因で、人口増加も受けて年々増加傾向にあります。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２番目は物件費で、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64,412</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円になっています。ふるさと納税の返礼品のための消耗品費の増加が主な要因です。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３番目は人件費で、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55,379</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円になっています。職員給等の増加により前年度より</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394</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円増加しました。</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４番目は普通建設事業費で、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42,790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a:t>
          </a:r>
          <a:r>
            <a:rPr lang="ja-JP" altLang="ja-JP" sz="1300" b="0">
              <a:solidFill>
                <a:schemeClr val="dk1"/>
              </a:solidFill>
              <a:effectLst/>
              <a:latin typeface="+mn-lt"/>
              <a:ea typeface="+mn-ea"/>
              <a:cs typeface="+mn-cs"/>
            </a:rPr>
            <a:t>牛牧排水機場改修事業で</a:t>
          </a:r>
          <a:r>
            <a:rPr lang="en-US" altLang="ja-JP" sz="1300" b="0">
              <a:solidFill>
                <a:schemeClr val="dk1"/>
              </a:solidFill>
              <a:effectLst/>
              <a:latin typeface="+mn-lt"/>
              <a:ea typeface="+mn-ea"/>
              <a:cs typeface="+mn-cs"/>
            </a:rPr>
            <a:t>265,151</a:t>
          </a:r>
          <a:r>
            <a:rPr lang="ja-JP" altLang="ja-JP" sz="1300" b="0">
              <a:solidFill>
                <a:schemeClr val="dk1"/>
              </a:solidFill>
              <a:effectLst/>
              <a:latin typeface="+mn-lt"/>
              <a:ea typeface="+mn-ea"/>
              <a:cs typeface="+mn-cs"/>
            </a:rPr>
            <a:t>千円の増加</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の一方で</a:t>
          </a:r>
          <a:r>
            <a:rPr lang="ja-JP" altLang="ja-JP" sz="1300" b="0">
              <a:solidFill>
                <a:schemeClr val="dk1"/>
              </a:solidFill>
              <a:effectLst/>
              <a:latin typeface="+mn-lt"/>
              <a:ea typeface="+mn-ea"/>
              <a:cs typeface="+mn-cs"/>
            </a:rPr>
            <a:t>学校整備等の補助事業で</a:t>
          </a:r>
          <a:r>
            <a:rPr lang="en-US" altLang="ja-JP" sz="1300" b="0">
              <a:solidFill>
                <a:schemeClr val="dk1"/>
              </a:solidFill>
              <a:effectLst/>
              <a:latin typeface="+mn-lt"/>
              <a:ea typeface="+mn-ea"/>
              <a:cs typeface="+mn-cs"/>
            </a:rPr>
            <a:t>356,978</a:t>
          </a:r>
          <a:r>
            <a:rPr lang="ja-JP" altLang="ja-JP" sz="1300" b="0">
              <a:solidFill>
                <a:schemeClr val="dk1"/>
              </a:solidFill>
              <a:effectLst/>
              <a:latin typeface="+mn-lt"/>
              <a:ea typeface="+mn-ea"/>
              <a:cs typeface="+mn-cs"/>
            </a:rPr>
            <a:t>千円減額</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もあり、前年度比では</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1,867</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円の減額となっています。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５番目は補助費等で、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33,575</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円になっています。平成</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年度は消防事務委託料が</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14,817</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千円減額しており、前年度比で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1,320</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円の減額となっています。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54,686
52,397
28.19
18,924,011
18,023,245
763,473
10,833,998
11,524,902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25400</xdr:rowOff>
    </xdr:from>
    <xdr:to>
      <xdr:col>24</xdr:col>
      <xdr:colOff>63500</xdr:colOff>
      <xdr:row>37</xdr:row>
      <xdr:rowOff>34925</xdr:rowOff>
    </xdr:to>
    <xdr:cxnSp macro="">
      <xdr:nvCxnSpPr>
        <xdr:cNvPr id="61" name="直線コネクタ 60"/>
        <xdr:cNvCxnSpPr/>
      </xdr:nvCxnSpPr>
      <xdr:spPr>
        <a:xfrm>
          <a:off x="3797300" y="6369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25400</xdr:rowOff>
    </xdr:from>
    <xdr:to>
      <xdr:col>19</xdr:col>
      <xdr:colOff>177800</xdr:colOff>
      <xdr:row>37</xdr:row>
      <xdr:rowOff>117983</xdr:rowOff>
    </xdr:to>
    <xdr:cxnSp macro="">
      <xdr:nvCxnSpPr>
        <xdr:cNvPr id="64" name="直線コネクタ 63"/>
        <xdr:cNvCxnSpPr/>
      </xdr:nvCxnSpPr>
      <xdr:spPr>
        <a:xfrm flipV="1">
          <a:off x="2908300" y="6369050"/>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7874</xdr:rowOff>
    </xdr:from>
    <xdr:to>
      <xdr:col>15</xdr:col>
      <xdr:colOff>50800</xdr:colOff>
      <xdr:row>37</xdr:row>
      <xdr:rowOff>117983</xdr:rowOff>
    </xdr:to>
    <xdr:cxnSp macro="">
      <xdr:nvCxnSpPr>
        <xdr:cNvPr id="67" name="直線コネクタ 66"/>
        <xdr:cNvCxnSpPr/>
      </xdr:nvCxnSpPr>
      <xdr:spPr>
        <a:xfrm>
          <a:off x="2019300" y="6351524"/>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7874</xdr:rowOff>
    </xdr:from>
    <xdr:to>
      <xdr:col>10</xdr:col>
      <xdr:colOff>114300</xdr:colOff>
      <xdr:row>37</xdr:row>
      <xdr:rowOff>53213</xdr:rowOff>
    </xdr:to>
    <xdr:cxnSp macro="">
      <xdr:nvCxnSpPr>
        <xdr:cNvPr id="70" name="直線コネクタ 69"/>
        <xdr:cNvCxnSpPr/>
      </xdr:nvCxnSpPr>
      <xdr:spPr>
        <a:xfrm flipV="1">
          <a:off x="1130300" y="635152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155575</xdr:rowOff>
    </xdr:from>
    <xdr:to>
      <xdr:col>24</xdr:col>
      <xdr:colOff>114300</xdr:colOff>
      <xdr:row>37</xdr:row>
      <xdr:rowOff>85725</xdr:rowOff>
    </xdr:to>
    <xdr:sp macro="" textlink="">
      <xdr:nvSpPr>
        <xdr:cNvPr id="80" name="楕円 79"/>
        <xdr:cNvSpPr/>
      </xdr:nvSpPr>
      <xdr:spPr>
        <a:xfrm>
          <a:off x="4584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469744" cy="259045"/>
    <xdr:sp macro="" textlink="">
      <xdr:nvSpPr>
        <xdr:cNvPr id="81" name="議会費該当値テキスト"/>
        <xdr:cNvSpPr txBox="1"/>
      </xdr:nvSpPr>
      <xdr:spPr>
        <a:xfrm>
          <a:off x="4686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146050</xdr:rowOff>
    </xdr:from>
    <xdr:to>
      <xdr:col>20</xdr:col>
      <xdr:colOff>38100</xdr:colOff>
      <xdr:row>37</xdr:row>
      <xdr:rowOff>76200</xdr:rowOff>
    </xdr:to>
    <xdr:sp macro="" textlink="">
      <xdr:nvSpPr>
        <xdr:cNvPr id="82" name="楕円 81"/>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67327</xdr:rowOff>
    </xdr:from>
    <xdr:ext cx="469744" cy="259045"/>
    <xdr:sp macro="" textlink="">
      <xdr:nvSpPr>
        <xdr:cNvPr id="83" name="テキスト ボックス 82"/>
        <xdr:cNvSpPr txBox="1"/>
      </xdr:nvSpPr>
      <xdr:spPr>
        <a:xfrm>
          <a:off x="3562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67183</xdr:rowOff>
    </xdr:from>
    <xdr:to>
      <xdr:col>15</xdr:col>
      <xdr:colOff>101600</xdr:colOff>
      <xdr:row>37</xdr:row>
      <xdr:rowOff>168783</xdr:rowOff>
    </xdr:to>
    <xdr:sp macro="" textlink="">
      <xdr:nvSpPr>
        <xdr:cNvPr id="84" name="楕円 83"/>
        <xdr:cNvSpPr/>
      </xdr:nvSpPr>
      <xdr:spPr>
        <a:xfrm>
          <a:off x="2857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159910</xdr:rowOff>
    </xdr:from>
    <xdr:ext cx="469744" cy="259045"/>
    <xdr:sp macro="" textlink="">
      <xdr:nvSpPr>
        <xdr:cNvPr id="85" name="テキスト ボックス 84"/>
        <xdr:cNvSpPr txBox="1"/>
      </xdr:nvSpPr>
      <xdr:spPr>
        <a:xfrm>
          <a:off x="2673428" y="65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128524</xdr:rowOff>
    </xdr:from>
    <xdr:to>
      <xdr:col>10</xdr:col>
      <xdr:colOff>165100</xdr:colOff>
      <xdr:row>37</xdr:row>
      <xdr:rowOff>58674</xdr:rowOff>
    </xdr:to>
    <xdr:sp macro="" textlink="">
      <xdr:nvSpPr>
        <xdr:cNvPr id="86" name="楕円 85"/>
        <xdr:cNvSpPr/>
      </xdr:nvSpPr>
      <xdr:spPr>
        <a:xfrm>
          <a:off x="1968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49801</xdr:rowOff>
    </xdr:from>
    <xdr:ext cx="469744" cy="259045"/>
    <xdr:sp macro="" textlink="">
      <xdr:nvSpPr>
        <xdr:cNvPr id="87" name="テキスト ボックス 86"/>
        <xdr:cNvSpPr txBox="1"/>
      </xdr:nvSpPr>
      <xdr:spPr>
        <a:xfrm>
          <a:off x="1784428"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2413</xdr:rowOff>
    </xdr:from>
    <xdr:to>
      <xdr:col>6</xdr:col>
      <xdr:colOff>38100</xdr:colOff>
      <xdr:row>37</xdr:row>
      <xdr:rowOff>104013</xdr:rowOff>
    </xdr:to>
    <xdr:sp macro="" textlink="">
      <xdr:nvSpPr>
        <xdr:cNvPr id="88" name="楕円 87"/>
        <xdr:cNvSpPr/>
      </xdr:nvSpPr>
      <xdr:spPr>
        <a:xfrm>
          <a:off x="1079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95140</xdr:rowOff>
    </xdr:from>
    <xdr:ext cx="469744" cy="259045"/>
    <xdr:sp macro="" textlink="">
      <xdr:nvSpPr>
        <xdr:cNvPr id="89" name="テキスト ボックス 88"/>
        <xdr:cNvSpPr txBox="1"/>
      </xdr:nvSpPr>
      <xdr:spPr>
        <a:xfrm>
          <a:off x="895428" y="64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79103</xdr:rowOff>
    </xdr:from>
    <xdr:to>
      <xdr:col>24</xdr:col>
      <xdr:colOff>63500</xdr:colOff>
      <xdr:row>57</xdr:row>
      <xdr:rowOff>128992</xdr:rowOff>
    </xdr:to>
    <xdr:cxnSp macro="">
      <xdr:nvCxnSpPr>
        <xdr:cNvPr id="116" name="直線コネクタ 115"/>
        <xdr:cNvCxnSpPr/>
      </xdr:nvCxnSpPr>
      <xdr:spPr>
        <a:xfrm flipV="1">
          <a:off x="3797300" y="9851753"/>
          <a:ext cx="8382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128992</xdr:rowOff>
    </xdr:from>
    <xdr:to>
      <xdr:col>19</xdr:col>
      <xdr:colOff>177800</xdr:colOff>
      <xdr:row>57</xdr:row>
      <xdr:rowOff>134950</xdr:rowOff>
    </xdr:to>
    <xdr:cxnSp macro="">
      <xdr:nvCxnSpPr>
        <xdr:cNvPr id="119" name="直線コネクタ 118"/>
        <xdr:cNvCxnSpPr/>
      </xdr:nvCxnSpPr>
      <xdr:spPr>
        <a:xfrm flipV="1">
          <a:off x="2908300" y="990164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134950</xdr:rowOff>
    </xdr:from>
    <xdr:to>
      <xdr:col>15</xdr:col>
      <xdr:colOff>50800</xdr:colOff>
      <xdr:row>57</xdr:row>
      <xdr:rowOff>139481</xdr:rowOff>
    </xdr:to>
    <xdr:cxnSp macro="">
      <xdr:nvCxnSpPr>
        <xdr:cNvPr id="122" name="直線コネクタ 121"/>
        <xdr:cNvCxnSpPr/>
      </xdr:nvCxnSpPr>
      <xdr:spPr>
        <a:xfrm flipV="1">
          <a:off x="2019300" y="9907600"/>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139481</xdr:rowOff>
    </xdr:from>
    <xdr:to>
      <xdr:col>10</xdr:col>
      <xdr:colOff>114300</xdr:colOff>
      <xdr:row>57</xdr:row>
      <xdr:rowOff>159556</xdr:rowOff>
    </xdr:to>
    <xdr:cxnSp macro="">
      <xdr:nvCxnSpPr>
        <xdr:cNvPr id="125" name="直線コネクタ 124"/>
        <xdr:cNvCxnSpPr/>
      </xdr:nvCxnSpPr>
      <xdr:spPr>
        <a:xfrm flipV="1">
          <a:off x="1130300" y="9912131"/>
          <a:ext cx="889000" cy="2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28303</xdr:rowOff>
    </xdr:from>
    <xdr:to>
      <xdr:col>24</xdr:col>
      <xdr:colOff>114300</xdr:colOff>
      <xdr:row>57</xdr:row>
      <xdr:rowOff>129903</xdr:rowOff>
    </xdr:to>
    <xdr:sp macro="" textlink="">
      <xdr:nvSpPr>
        <xdr:cNvPr id="135" name="楕円 134"/>
        <xdr:cNvSpPr/>
      </xdr:nvSpPr>
      <xdr:spPr>
        <a:xfrm>
          <a:off x="4584700" y="98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78192</xdr:rowOff>
    </xdr:from>
    <xdr:to>
      <xdr:col>20</xdr:col>
      <xdr:colOff>38100</xdr:colOff>
      <xdr:row>58</xdr:row>
      <xdr:rowOff>8342</xdr:rowOff>
    </xdr:to>
    <xdr:sp macro="" textlink="">
      <xdr:nvSpPr>
        <xdr:cNvPr id="137" name="楕円 136"/>
        <xdr:cNvSpPr/>
      </xdr:nvSpPr>
      <xdr:spPr>
        <a:xfrm>
          <a:off x="3746500" y="98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170919</xdr:rowOff>
    </xdr:from>
    <xdr:ext cx="534377" cy="259045"/>
    <xdr:sp macro="" textlink="">
      <xdr:nvSpPr>
        <xdr:cNvPr id="138" name="テキスト ボックス 137"/>
        <xdr:cNvSpPr txBox="1"/>
      </xdr:nvSpPr>
      <xdr:spPr>
        <a:xfrm>
          <a:off x="3530111" y="99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84150</xdr:rowOff>
    </xdr:from>
    <xdr:to>
      <xdr:col>15</xdr:col>
      <xdr:colOff>101600</xdr:colOff>
      <xdr:row>58</xdr:row>
      <xdr:rowOff>14300</xdr:rowOff>
    </xdr:to>
    <xdr:sp macro="" textlink="">
      <xdr:nvSpPr>
        <xdr:cNvPr id="139" name="楕円 138"/>
        <xdr:cNvSpPr/>
      </xdr:nvSpPr>
      <xdr:spPr>
        <a:xfrm>
          <a:off x="2857500" y="98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5427</xdr:rowOff>
    </xdr:from>
    <xdr:ext cx="534377" cy="259045"/>
    <xdr:sp macro="" textlink="">
      <xdr:nvSpPr>
        <xdr:cNvPr id="140" name="テキスト ボックス 139"/>
        <xdr:cNvSpPr txBox="1"/>
      </xdr:nvSpPr>
      <xdr:spPr>
        <a:xfrm>
          <a:off x="2641111" y="99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88681</xdr:rowOff>
    </xdr:from>
    <xdr:to>
      <xdr:col>10</xdr:col>
      <xdr:colOff>165100</xdr:colOff>
      <xdr:row>58</xdr:row>
      <xdr:rowOff>18831</xdr:rowOff>
    </xdr:to>
    <xdr:sp macro="" textlink="">
      <xdr:nvSpPr>
        <xdr:cNvPr id="141" name="楕円 140"/>
        <xdr:cNvSpPr/>
      </xdr:nvSpPr>
      <xdr:spPr>
        <a:xfrm>
          <a:off x="1968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9958</xdr:rowOff>
    </xdr:from>
    <xdr:ext cx="534377" cy="259045"/>
    <xdr:sp macro="" textlink="">
      <xdr:nvSpPr>
        <xdr:cNvPr id="142" name="テキスト ボックス 141"/>
        <xdr:cNvSpPr txBox="1"/>
      </xdr:nvSpPr>
      <xdr:spPr>
        <a:xfrm>
          <a:off x="1752111"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108756</xdr:rowOff>
    </xdr:from>
    <xdr:to>
      <xdr:col>6</xdr:col>
      <xdr:colOff>38100</xdr:colOff>
      <xdr:row>58</xdr:row>
      <xdr:rowOff>38906</xdr:rowOff>
    </xdr:to>
    <xdr:sp macro="" textlink="">
      <xdr:nvSpPr>
        <xdr:cNvPr id="143" name="楕円 142"/>
        <xdr:cNvSpPr/>
      </xdr:nvSpPr>
      <xdr:spPr>
        <a:xfrm>
          <a:off x="1079500" y="98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30033</xdr:rowOff>
    </xdr:from>
    <xdr:ext cx="534377" cy="259045"/>
    <xdr:sp macro="" textlink="">
      <xdr:nvSpPr>
        <xdr:cNvPr id="144" name="テキスト ボックス 143"/>
        <xdr:cNvSpPr txBox="1"/>
      </xdr:nvSpPr>
      <xdr:spPr>
        <a:xfrm>
          <a:off x="863111" y="99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139942</xdr:rowOff>
    </xdr:from>
    <xdr:to>
      <xdr:col>24</xdr:col>
      <xdr:colOff>63500</xdr:colOff>
      <xdr:row>77</xdr:row>
      <xdr:rowOff>12675</xdr:rowOff>
    </xdr:to>
    <xdr:cxnSp macro="">
      <xdr:nvCxnSpPr>
        <xdr:cNvPr id="174" name="直線コネクタ 173"/>
        <xdr:cNvCxnSpPr/>
      </xdr:nvCxnSpPr>
      <xdr:spPr>
        <a:xfrm flipV="1">
          <a:off x="3797300" y="13170142"/>
          <a:ext cx="8382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12675</xdr:rowOff>
    </xdr:from>
    <xdr:to>
      <xdr:col>19</xdr:col>
      <xdr:colOff>177800</xdr:colOff>
      <xdr:row>77</xdr:row>
      <xdr:rowOff>67196</xdr:rowOff>
    </xdr:to>
    <xdr:cxnSp macro="">
      <xdr:nvCxnSpPr>
        <xdr:cNvPr id="177" name="直線コネクタ 176"/>
        <xdr:cNvCxnSpPr/>
      </xdr:nvCxnSpPr>
      <xdr:spPr>
        <a:xfrm flipV="1">
          <a:off x="2908300" y="13214325"/>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67196</xdr:rowOff>
    </xdr:from>
    <xdr:to>
      <xdr:col>15</xdr:col>
      <xdr:colOff>50800</xdr:colOff>
      <xdr:row>77</xdr:row>
      <xdr:rowOff>116370</xdr:rowOff>
    </xdr:to>
    <xdr:cxnSp macro="">
      <xdr:nvCxnSpPr>
        <xdr:cNvPr id="180" name="直線コネクタ 179"/>
        <xdr:cNvCxnSpPr/>
      </xdr:nvCxnSpPr>
      <xdr:spPr>
        <a:xfrm flipV="1">
          <a:off x="2019300" y="13268846"/>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116370</xdr:rowOff>
    </xdr:from>
    <xdr:to>
      <xdr:col>10</xdr:col>
      <xdr:colOff>114300</xdr:colOff>
      <xdr:row>78</xdr:row>
      <xdr:rowOff>12218</xdr:rowOff>
    </xdr:to>
    <xdr:cxnSp macro="">
      <xdr:nvCxnSpPr>
        <xdr:cNvPr id="183" name="直線コネクタ 182"/>
        <xdr:cNvCxnSpPr/>
      </xdr:nvCxnSpPr>
      <xdr:spPr>
        <a:xfrm flipV="1">
          <a:off x="1130300" y="13318020"/>
          <a:ext cx="889000" cy="6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89142</xdr:rowOff>
    </xdr:from>
    <xdr:to>
      <xdr:col>24</xdr:col>
      <xdr:colOff>114300</xdr:colOff>
      <xdr:row>77</xdr:row>
      <xdr:rowOff>19292</xdr:rowOff>
    </xdr:to>
    <xdr:sp macro="" textlink="">
      <xdr:nvSpPr>
        <xdr:cNvPr id="193" name="楕円 192"/>
        <xdr:cNvSpPr/>
      </xdr:nvSpPr>
      <xdr:spPr>
        <a:xfrm>
          <a:off x="4584700" y="131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67569</xdr:rowOff>
    </xdr:from>
    <xdr:ext cx="599010" cy="259045"/>
    <xdr:sp macro="" textlink="">
      <xdr:nvSpPr>
        <xdr:cNvPr id="194" name="民生費該当値テキスト"/>
        <xdr:cNvSpPr txBox="1"/>
      </xdr:nvSpPr>
      <xdr:spPr>
        <a:xfrm>
          <a:off x="4686300" y="1309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133325</xdr:rowOff>
    </xdr:from>
    <xdr:to>
      <xdr:col>20</xdr:col>
      <xdr:colOff>38100</xdr:colOff>
      <xdr:row>77</xdr:row>
      <xdr:rowOff>63475</xdr:rowOff>
    </xdr:to>
    <xdr:sp macro="" textlink="">
      <xdr:nvSpPr>
        <xdr:cNvPr id="195" name="楕円 194"/>
        <xdr:cNvSpPr/>
      </xdr:nvSpPr>
      <xdr:spPr>
        <a:xfrm>
          <a:off x="3746500" y="131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54602</xdr:rowOff>
    </xdr:from>
    <xdr:ext cx="599010" cy="259045"/>
    <xdr:sp macro="" textlink="">
      <xdr:nvSpPr>
        <xdr:cNvPr id="196" name="テキスト ボックス 195"/>
        <xdr:cNvSpPr txBox="1"/>
      </xdr:nvSpPr>
      <xdr:spPr>
        <a:xfrm>
          <a:off x="3497795" y="1325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16396</xdr:rowOff>
    </xdr:from>
    <xdr:to>
      <xdr:col>15</xdr:col>
      <xdr:colOff>101600</xdr:colOff>
      <xdr:row>77</xdr:row>
      <xdr:rowOff>117996</xdr:rowOff>
    </xdr:to>
    <xdr:sp macro="" textlink="">
      <xdr:nvSpPr>
        <xdr:cNvPr id="197" name="楕円 196"/>
        <xdr:cNvSpPr/>
      </xdr:nvSpPr>
      <xdr:spPr>
        <a:xfrm>
          <a:off x="2857500" y="132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109123</xdr:rowOff>
    </xdr:from>
    <xdr:ext cx="599010" cy="259045"/>
    <xdr:sp macro="" textlink="">
      <xdr:nvSpPr>
        <xdr:cNvPr id="198" name="テキスト ボックス 197"/>
        <xdr:cNvSpPr txBox="1"/>
      </xdr:nvSpPr>
      <xdr:spPr>
        <a:xfrm>
          <a:off x="2608795" y="1331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65570</xdr:rowOff>
    </xdr:from>
    <xdr:to>
      <xdr:col>10</xdr:col>
      <xdr:colOff>165100</xdr:colOff>
      <xdr:row>77</xdr:row>
      <xdr:rowOff>167170</xdr:rowOff>
    </xdr:to>
    <xdr:sp macro="" textlink="">
      <xdr:nvSpPr>
        <xdr:cNvPr id="199" name="楕円 198"/>
        <xdr:cNvSpPr/>
      </xdr:nvSpPr>
      <xdr:spPr>
        <a:xfrm>
          <a:off x="1968500" y="132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158297</xdr:rowOff>
    </xdr:from>
    <xdr:ext cx="599010" cy="259045"/>
    <xdr:sp macro="" textlink="">
      <xdr:nvSpPr>
        <xdr:cNvPr id="200" name="テキスト ボックス 199"/>
        <xdr:cNvSpPr txBox="1"/>
      </xdr:nvSpPr>
      <xdr:spPr>
        <a:xfrm>
          <a:off x="1719795" y="1335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132868</xdr:rowOff>
    </xdr:from>
    <xdr:to>
      <xdr:col>6</xdr:col>
      <xdr:colOff>38100</xdr:colOff>
      <xdr:row>78</xdr:row>
      <xdr:rowOff>63018</xdr:rowOff>
    </xdr:to>
    <xdr:sp macro="" textlink="">
      <xdr:nvSpPr>
        <xdr:cNvPr id="201" name="楕円 200"/>
        <xdr:cNvSpPr/>
      </xdr:nvSpPr>
      <xdr:spPr>
        <a:xfrm>
          <a:off x="1079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54145</xdr:rowOff>
    </xdr:from>
    <xdr:ext cx="599010" cy="259045"/>
    <xdr:sp macro="" textlink="">
      <xdr:nvSpPr>
        <xdr:cNvPr id="202" name="テキスト ボックス 201"/>
        <xdr:cNvSpPr txBox="1"/>
      </xdr:nvSpPr>
      <xdr:spPr>
        <a:xfrm>
          <a:off x="830795" y="134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111297</xdr:rowOff>
    </xdr:from>
    <xdr:to>
      <xdr:col>24</xdr:col>
      <xdr:colOff>63500</xdr:colOff>
      <xdr:row>98</xdr:row>
      <xdr:rowOff>116460</xdr:rowOff>
    </xdr:to>
    <xdr:cxnSp macro="">
      <xdr:nvCxnSpPr>
        <xdr:cNvPr id="232" name="直線コネクタ 231"/>
        <xdr:cNvCxnSpPr/>
      </xdr:nvCxnSpPr>
      <xdr:spPr>
        <a:xfrm flipV="1">
          <a:off x="3797300" y="16913397"/>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113621</xdr:rowOff>
    </xdr:from>
    <xdr:to>
      <xdr:col>19</xdr:col>
      <xdr:colOff>177800</xdr:colOff>
      <xdr:row>98</xdr:row>
      <xdr:rowOff>116460</xdr:rowOff>
    </xdr:to>
    <xdr:cxnSp macro="">
      <xdr:nvCxnSpPr>
        <xdr:cNvPr id="235" name="直線コネクタ 234"/>
        <xdr:cNvCxnSpPr/>
      </xdr:nvCxnSpPr>
      <xdr:spPr>
        <a:xfrm>
          <a:off x="2908300" y="16915721"/>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107696</xdr:rowOff>
    </xdr:from>
    <xdr:to>
      <xdr:col>15</xdr:col>
      <xdr:colOff>50800</xdr:colOff>
      <xdr:row>98</xdr:row>
      <xdr:rowOff>113621</xdr:rowOff>
    </xdr:to>
    <xdr:cxnSp macro="">
      <xdr:nvCxnSpPr>
        <xdr:cNvPr id="238" name="直線コネクタ 237"/>
        <xdr:cNvCxnSpPr/>
      </xdr:nvCxnSpPr>
      <xdr:spPr>
        <a:xfrm>
          <a:off x="2019300" y="16909796"/>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105390</xdr:rowOff>
    </xdr:from>
    <xdr:to>
      <xdr:col>10</xdr:col>
      <xdr:colOff>114300</xdr:colOff>
      <xdr:row>98</xdr:row>
      <xdr:rowOff>107696</xdr:rowOff>
    </xdr:to>
    <xdr:cxnSp macro="">
      <xdr:nvCxnSpPr>
        <xdr:cNvPr id="241" name="直線コネクタ 240"/>
        <xdr:cNvCxnSpPr/>
      </xdr:nvCxnSpPr>
      <xdr:spPr>
        <a:xfrm>
          <a:off x="1130300" y="16907490"/>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60497</xdr:rowOff>
    </xdr:from>
    <xdr:to>
      <xdr:col>24</xdr:col>
      <xdr:colOff>114300</xdr:colOff>
      <xdr:row>98</xdr:row>
      <xdr:rowOff>162097</xdr:rowOff>
    </xdr:to>
    <xdr:sp macro="" textlink="">
      <xdr:nvSpPr>
        <xdr:cNvPr id="251" name="楕円 250"/>
        <xdr:cNvSpPr/>
      </xdr:nvSpPr>
      <xdr:spPr>
        <a:xfrm>
          <a:off x="4584700" y="168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146874</xdr:rowOff>
    </xdr:from>
    <xdr:ext cx="534377" cy="259045"/>
    <xdr:sp macro="" textlink="">
      <xdr:nvSpPr>
        <xdr:cNvPr id="252" name="衛生費該当値テキスト"/>
        <xdr:cNvSpPr txBox="1"/>
      </xdr:nvSpPr>
      <xdr:spPr>
        <a:xfrm>
          <a:off x="4686300" y="167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65660</xdr:rowOff>
    </xdr:from>
    <xdr:to>
      <xdr:col>20</xdr:col>
      <xdr:colOff>38100</xdr:colOff>
      <xdr:row>98</xdr:row>
      <xdr:rowOff>167260</xdr:rowOff>
    </xdr:to>
    <xdr:sp macro="" textlink="">
      <xdr:nvSpPr>
        <xdr:cNvPr id="253" name="楕円 252"/>
        <xdr:cNvSpPr/>
      </xdr:nvSpPr>
      <xdr:spPr>
        <a:xfrm>
          <a:off x="3746500" y="16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158387</xdr:rowOff>
    </xdr:from>
    <xdr:ext cx="534377" cy="259045"/>
    <xdr:sp macro="" textlink="">
      <xdr:nvSpPr>
        <xdr:cNvPr id="254" name="テキスト ボックス 253"/>
        <xdr:cNvSpPr txBox="1"/>
      </xdr:nvSpPr>
      <xdr:spPr>
        <a:xfrm>
          <a:off x="3530111"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62821</xdr:rowOff>
    </xdr:from>
    <xdr:to>
      <xdr:col>15</xdr:col>
      <xdr:colOff>101600</xdr:colOff>
      <xdr:row>98</xdr:row>
      <xdr:rowOff>164421</xdr:rowOff>
    </xdr:to>
    <xdr:sp macro="" textlink="">
      <xdr:nvSpPr>
        <xdr:cNvPr id="255" name="楕円 254"/>
        <xdr:cNvSpPr/>
      </xdr:nvSpPr>
      <xdr:spPr>
        <a:xfrm>
          <a:off x="2857500" y="168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155548</xdr:rowOff>
    </xdr:from>
    <xdr:ext cx="534377" cy="259045"/>
    <xdr:sp macro="" textlink="">
      <xdr:nvSpPr>
        <xdr:cNvPr id="256" name="テキスト ボックス 255"/>
        <xdr:cNvSpPr txBox="1"/>
      </xdr:nvSpPr>
      <xdr:spPr>
        <a:xfrm>
          <a:off x="2641111" y="169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56896</xdr:rowOff>
    </xdr:from>
    <xdr:to>
      <xdr:col>10</xdr:col>
      <xdr:colOff>165100</xdr:colOff>
      <xdr:row>98</xdr:row>
      <xdr:rowOff>158496</xdr:rowOff>
    </xdr:to>
    <xdr:sp macro="" textlink="">
      <xdr:nvSpPr>
        <xdr:cNvPr id="257" name="楕円 256"/>
        <xdr:cNvSpPr/>
      </xdr:nvSpPr>
      <xdr:spPr>
        <a:xfrm>
          <a:off x="1968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149623</xdr:rowOff>
    </xdr:from>
    <xdr:ext cx="534377" cy="259045"/>
    <xdr:sp macro="" textlink="">
      <xdr:nvSpPr>
        <xdr:cNvPr id="258" name="テキスト ボックス 257"/>
        <xdr:cNvSpPr txBox="1"/>
      </xdr:nvSpPr>
      <xdr:spPr>
        <a:xfrm>
          <a:off x="1752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54590</xdr:rowOff>
    </xdr:from>
    <xdr:to>
      <xdr:col>6</xdr:col>
      <xdr:colOff>38100</xdr:colOff>
      <xdr:row>98</xdr:row>
      <xdr:rowOff>156190</xdr:rowOff>
    </xdr:to>
    <xdr:sp macro="" textlink="">
      <xdr:nvSpPr>
        <xdr:cNvPr id="259" name="楕円 258"/>
        <xdr:cNvSpPr/>
      </xdr:nvSpPr>
      <xdr:spPr>
        <a:xfrm>
          <a:off x="1079500" y="168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147317</xdr:rowOff>
    </xdr:from>
    <xdr:ext cx="534377" cy="259045"/>
    <xdr:sp macro="" textlink="">
      <xdr:nvSpPr>
        <xdr:cNvPr id="260" name="テキスト ボックス 259"/>
        <xdr:cNvSpPr txBox="1"/>
      </xdr:nvSpPr>
      <xdr:spPr>
        <a:xfrm>
          <a:off x="863111" y="16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135403</xdr:rowOff>
    </xdr:from>
    <xdr:to>
      <xdr:col>55</xdr:col>
      <xdr:colOff>0</xdr:colOff>
      <xdr:row>38</xdr:row>
      <xdr:rowOff>135448</xdr:rowOff>
    </xdr:to>
    <xdr:cxnSp macro="">
      <xdr:nvCxnSpPr>
        <xdr:cNvPr id="287" name="直線コネクタ 286"/>
        <xdr:cNvCxnSpPr/>
      </xdr:nvCxnSpPr>
      <xdr:spPr>
        <a:xfrm>
          <a:off x="9639300" y="665050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135403</xdr:rowOff>
    </xdr:from>
    <xdr:to>
      <xdr:col>50</xdr:col>
      <xdr:colOff>114300</xdr:colOff>
      <xdr:row>38</xdr:row>
      <xdr:rowOff>135403</xdr:rowOff>
    </xdr:to>
    <xdr:cxnSp macro="">
      <xdr:nvCxnSpPr>
        <xdr:cNvPr id="290" name="直線コネクタ 289"/>
        <xdr:cNvCxnSpPr/>
      </xdr:nvCxnSpPr>
      <xdr:spPr>
        <a:xfrm>
          <a:off x="8750300" y="6650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135357</xdr:rowOff>
    </xdr:from>
    <xdr:to>
      <xdr:col>45</xdr:col>
      <xdr:colOff>177800</xdr:colOff>
      <xdr:row>38</xdr:row>
      <xdr:rowOff>135403</xdr:rowOff>
    </xdr:to>
    <xdr:cxnSp macro="">
      <xdr:nvCxnSpPr>
        <xdr:cNvPr id="293" name="直線コネクタ 292"/>
        <xdr:cNvCxnSpPr/>
      </xdr:nvCxnSpPr>
      <xdr:spPr>
        <a:xfrm>
          <a:off x="7861300" y="665045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135357</xdr:rowOff>
    </xdr:from>
    <xdr:to>
      <xdr:col>41</xdr:col>
      <xdr:colOff>50800</xdr:colOff>
      <xdr:row>38</xdr:row>
      <xdr:rowOff>135357</xdr:rowOff>
    </xdr:to>
    <xdr:cxnSp macro="">
      <xdr:nvCxnSpPr>
        <xdr:cNvPr id="296" name="直線コネクタ 295"/>
        <xdr:cNvCxnSpPr/>
      </xdr:nvCxnSpPr>
      <xdr:spPr>
        <a:xfrm>
          <a:off x="6972300" y="6650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84648</xdr:rowOff>
    </xdr:from>
    <xdr:to>
      <xdr:col>55</xdr:col>
      <xdr:colOff>50800</xdr:colOff>
      <xdr:row>39</xdr:row>
      <xdr:rowOff>14798</xdr:rowOff>
    </xdr:to>
    <xdr:sp macro="" textlink="">
      <xdr:nvSpPr>
        <xdr:cNvPr id="306" name="楕円 305"/>
        <xdr:cNvSpPr/>
      </xdr:nvSpPr>
      <xdr:spPr>
        <a:xfrm>
          <a:off x="104267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13932" cy="259045"/>
    <xdr:sp macro="" textlink="">
      <xdr:nvSpPr>
        <xdr:cNvPr id="307" name="労働費該当値テキスト"/>
        <xdr:cNvSpPr txBox="1"/>
      </xdr:nvSpPr>
      <xdr:spPr>
        <a:xfrm>
          <a:off x="10528300" y="651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84603</xdr:rowOff>
    </xdr:from>
    <xdr:to>
      <xdr:col>50</xdr:col>
      <xdr:colOff>165100</xdr:colOff>
      <xdr:row>39</xdr:row>
      <xdr:rowOff>14753</xdr:rowOff>
    </xdr:to>
    <xdr:sp macro="" textlink="">
      <xdr:nvSpPr>
        <xdr:cNvPr id="308" name="楕円 307"/>
        <xdr:cNvSpPr/>
      </xdr:nvSpPr>
      <xdr:spPr>
        <a:xfrm>
          <a:off x="95885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5880</xdr:rowOff>
    </xdr:from>
    <xdr:ext cx="313932" cy="259045"/>
    <xdr:sp macro="" textlink="">
      <xdr:nvSpPr>
        <xdr:cNvPr id="309" name="テキスト ボックス 308"/>
        <xdr:cNvSpPr txBox="1"/>
      </xdr:nvSpPr>
      <xdr:spPr>
        <a:xfrm>
          <a:off x="9482333" y="6692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84603</xdr:rowOff>
    </xdr:from>
    <xdr:to>
      <xdr:col>46</xdr:col>
      <xdr:colOff>38100</xdr:colOff>
      <xdr:row>39</xdr:row>
      <xdr:rowOff>14753</xdr:rowOff>
    </xdr:to>
    <xdr:sp macro="" textlink="">
      <xdr:nvSpPr>
        <xdr:cNvPr id="310" name="楕円 309"/>
        <xdr:cNvSpPr/>
      </xdr:nvSpPr>
      <xdr:spPr>
        <a:xfrm>
          <a:off x="86995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5880</xdr:rowOff>
    </xdr:from>
    <xdr:ext cx="313932" cy="259045"/>
    <xdr:sp macro="" textlink="">
      <xdr:nvSpPr>
        <xdr:cNvPr id="311" name="テキスト ボックス 310"/>
        <xdr:cNvSpPr txBox="1"/>
      </xdr:nvSpPr>
      <xdr:spPr>
        <a:xfrm>
          <a:off x="8593333" y="6692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84557</xdr:rowOff>
    </xdr:from>
    <xdr:to>
      <xdr:col>41</xdr:col>
      <xdr:colOff>101600</xdr:colOff>
      <xdr:row>39</xdr:row>
      <xdr:rowOff>14707</xdr:rowOff>
    </xdr:to>
    <xdr:sp macro="" textlink="">
      <xdr:nvSpPr>
        <xdr:cNvPr id="312" name="楕円 311"/>
        <xdr:cNvSpPr/>
      </xdr:nvSpPr>
      <xdr:spPr>
        <a:xfrm>
          <a:off x="7810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5834</xdr:rowOff>
    </xdr:from>
    <xdr:ext cx="313932" cy="259045"/>
    <xdr:sp macro="" textlink="">
      <xdr:nvSpPr>
        <xdr:cNvPr id="313" name="テキスト ボックス 312"/>
        <xdr:cNvSpPr txBox="1"/>
      </xdr:nvSpPr>
      <xdr:spPr>
        <a:xfrm>
          <a:off x="7704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84557</xdr:rowOff>
    </xdr:from>
    <xdr:to>
      <xdr:col>36</xdr:col>
      <xdr:colOff>165100</xdr:colOff>
      <xdr:row>39</xdr:row>
      <xdr:rowOff>14707</xdr:rowOff>
    </xdr:to>
    <xdr:sp macro="" textlink="">
      <xdr:nvSpPr>
        <xdr:cNvPr id="314" name="楕円 313"/>
        <xdr:cNvSpPr/>
      </xdr:nvSpPr>
      <xdr:spPr>
        <a:xfrm>
          <a:off x="6921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5834</xdr:rowOff>
    </xdr:from>
    <xdr:ext cx="313932" cy="259045"/>
    <xdr:sp macro="" textlink="">
      <xdr:nvSpPr>
        <xdr:cNvPr id="315" name="テキスト ボックス 314"/>
        <xdr:cNvSpPr txBox="1"/>
      </xdr:nvSpPr>
      <xdr:spPr>
        <a:xfrm>
          <a:off x="6815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20896</xdr:rowOff>
    </xdr:from>
    <xdr:to>
      <xdr:col>55</xdr:col>
      <xdr:colOff>0</xdr:colOff>
      <xdr:row>59</xdr:row>
      <xdr:rowOff>21133</xdr:rowOff>
    </xdr:to>
    <xdr:cxnSp macro="">
      <xdr:nvCxnSpPr>
        <xdr:cNvPr id="344" name="直線コネクタ 343"/>
        <xdr:cNvCxnSpPr/>
      </xdr:nvCxnSpPr>
      <xdr:spPr>
        <a:xfrm flipV="1">
          <a:off x="9639300" y="10136446"/>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21133</xdr:rowOff>
    </xdr:from>
    <xdr:to>
      <xdr:col>50</xdr:col>
      <xdr:colOff>114300</xdr:colOff>
      <xdr:row>59</xdr:row>
      <xdr:rowOff>23442</xdr:rowOff>
    </xdr:to>
    <xdr:cxnSp macro="">
      <xdr:nvCxnSpPr>
        <xdr:cNvPr id="347" name="直線コネクタ 346"/>
        <xdr:cNvCxnSpPr/>
      </xdr:nvCxnSpPr>
      <xdr:spPr>
        <a:xfrm flipV="1">
          <a:off x="8750300" y="10136683"/>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16751</xdr:rowOff>
    </xdr:from>
    <xdr:to>
      <xdr:col>45</xdr:col>
      <xdr:colOff>177800</xdr:colOff>
      <xdr:row>59</xdr:row>
      <xdr:rowOff>23442</xdr:rowOff>
    </xdr:to>
    <xdr:cxnSp macro="">
      <xdr:nvCxnSpPr>
        <xdr:cNvPr id="350" name="直線コネクタ 349"/>
        <xdr:cNvCxnSpPr/>
      </xdr:nvCxnSpPr>
      <xdr:spPr>
        <a:xfrm>
          <a:off x="7861300" y="10132301"/>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16751</xdr:rowOff>
    </xdr:from>
    <xdr:to>
      <xdr:col>41</xdr:col>
      <xdr:colOff>50800</xdr:colOff>
      <xdr:row>59</xdr:row>
      <xdr:rowOff>29058</xdr:rowOff>
    </xdr:to>
    <xdr:cxnSp macro="">
      <xdr:nvCxnSpPr>
        <xdr:cNvPr id="353" name="直線コネクタ 352"/>
        <xdr:cNvCxnSpPr/>
      </xdr:nvCxnSpPr>
      <xdr:spPr>
        <a:xfrm flipV="1">
          <a:off x="6972300" y="10132301"/>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141546</xdr:rowOff>
    </xdr:from>
    <xdr:to>
      <xdr:col>55</xdr:col>
      <xdr:colOff>50800</xdr:colOff>
      <xdr:row>59</xdr:row>
      <xdr:rowOff>71696</xdr:rowOff>
    </xdr:to>
    <xdr:sp macro="" textlink="">
      <xdr:nvSpPr>
        <xdr:cNvPr id="363" name="楕円 362"/>
        <xdr:cNvSpPr/>
      </xdr:nvSpPr>
      <xdr:spPr>
        <a:xfrm>
          <a:off x="10426700" y="100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56473</xdr:rowOff>
    </xdr:from>
    <xdr:ext cx="469744" cy="259045"/>
    <xdr:sp macro="" textlink="">
      <xdr:nvSpPr>
        <xdr:cNvPr id="364" name="農林水産業費該当値テキスト"/>
        <xdr:cNvSpPr txBox="1"/>
      </xdr:nvSpPr>
      <xdr:spPr>
        <a:xfrm>
          <a:off x="10528300" y="100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141783</xdr:rowOff>
    </xdr:from>
    <xdr:to>
      <xdr:col>50</xdr:col>
      <xdr:colOff>165100</xdr:colOff>
      <xdr:row>59</xdr:row>
      <xdr:rowOff>71933</xdr:rowOff>
    </xdr:to>
    <xdr:sp macro="" textlink="">
      <xdr:nvSpPr>
        <xdr:cNvPr id="365" name="楕円 364"/>
        <xdr:cNvSpPr/>
      </xdr:nvSpPr>
      <xdr:spPr>
        <a:xfrm>
          <a:off x="9588500" y="10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63060</xdr:rowOff>
    </xdr:from>
    <xdr:ext cx="469744" cy="259045"/>
    <xdr:sp macro="" textlink="">
      <xdr:nvSpPr>
        <xdr:cNvPr id="366" name="テキスト ボックス 365"/>
        <xdr:cNvSpPr txBox="1"/>
      </xdr:nvSpPr>
      <xdr:spPr>
        <a:xfrm>
          <a:off x="9404428" y="101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144092</xdr:rowOff>
    </xdr:from>
    <xdr:to>
      <xdr:col>46</xdr:col>
      <xdr:colOff>38100</xdr:colOff>
      <xdr:row>59</xdr:row>
      <xdr:rowOff>74242</xdr:rowOff>
    </xdr:to>
    <xdr:sp macro="" textlink="">
      <xdr:nvSpPr>
        <xdr:cNvPr id="367" name="楕円 366"/>
        <xdr:cNvSpPr/>
      </xdr:nvSpPr>
      <xdr:spPr>
        <a:xfrm>
          <a:off x="8699500" y="100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65369</xdr:rowOff>
    </xdr:from>
    <xdr:ext cx="469744" cy="259045"/>
    <xdr:sp macro="" textlink="">
      <xdr:nvSpPr>
        <xdr:cNvPr id="368" name="テキスト ボックス 367"/>
        <xdr:cNvSpPr txBox="1"/>
      </xdr:nvSpPr>
      <xdr:spPr>
        <a:xfrm>
          <a:off x="8515428" y="101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137401</xdr:rowOff>
    </xdr:from>
    <xdr:to>
      <xdr:col>41</xdr:col>
      <xdr:colOff>101600</xdr:colOff>
      <xdr:row>59</xdr:row>
      <xdr:rowOff>67551</xdr:rowOff>
    </xdr:to>
    <xdr:sp macro="" textlink="">
      <xdr:nvSpPr>
        <xdr:cNvPr id="369" name="楕円 368"/>
        <xdr:cNvSpPr/>
      </xdr:nvSpPr>
      <xdr:spPr>
        <a:xfrm>
          <a:off x="7810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58678</xdr:rowOff>
    </xdr:from>
    <xdr:ext cx="469744" cy="259045"/>
    <xdr:sp macro="" textlink="">
      <xdr:nvSpPr>
        <xdr:cNvPr id="370" name="テキスト ボックス 369"/>
        <xdr:cNvSpPr txBox="1"/>
      </xdr:nvSpPr>
      <xdr:spPr>
        <a:xfrm>
          <a:off x="7626428" y="101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149708</xdr:rowOff>
    </xdr:from>
    <xdr:to>
      <xdr:col>36</xdr:col>
      <xdr:colOff>165100</xdr:colOff>
      <xdr:row>59</xdr:row>
      <xdr:rowOff>79858</xdr:rowOff>
    </xdr:to>
    <xdr:sp macro="" textlink="">
      <xdr:nvSpPr>
        <xdr:cNvPr id="371" name="楕円 370"/>
        <xdr:cNvSpPr/>
      </xdr:nvSpPr>
      <xdr:spPr>
        <a:xfrm>
          <a:off x="6921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70985</xdr:rowOff>
    </xdr:from>
    <xdr:ext cx="469744" cy="259045"/>
    <xdr:sp macro="" textlink="">
      <xdr:nvSpPr>
        <xdr:cNvPr id="372" name="テキスト ボックス 371"/>
        <xdr:cNvSpPr txBox="1"/>
      </xdr:nvSpPr>
      <xdr:spPr>
        <a:xfrm>
          <a:off x="6737428" y="1018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23933</xdr:rowOff>
    </xdr:from>
    <xdr:to>
      <xdr:col>55</xdr:col>
      <xdr:colOff>0</xdr:colOff>
      <xdr:row>79</xdr:row>
      <xdr:rowOff>24352</xdr:rowOff>
    </xdr:to>
    <xdr:cxnSp macro="">
      <xdr:nvCxnSpPr>
        <xdr:cNvPr id="401" name="直線コネクタ 400"/>
        <xdr:cNvCxnSpPr/>
      </xdr:nvCxnSpPr>
      <xdr:spPr>
        <a:xfrm flipV="1">
          <a:off x="9639300" y="1356848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24352</xdr:rowOff>
    </xdr:from>
    <xdr:to>
      <xdr:col>50</xdr:col>
      <xdr:colOff>114300</xdr:colOff>
      <xdr:row>79</xdr:row>
      <xdr:rowOff>25285</xdr:rowOff>
    </xdr:to>
    <xdr:cxnSp macro="">
      <xdr:nvCxnSpPr>
        <xdr:cNvPr id="404" name="直線コネクタ 403"/>
        <xdr:cNvCxnSpPr/>
      </xdr:nvCxnSpPr>
      <xdr:spPr>
        <a:xfrm flipV="1">
          <a:off x="8750300" y="13568902"/>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4008</xdr:rowOff>
    </xdr:from>
    <xdr:to>
      <xdr:col>45</xdr:col>
      <xdr:colOff>177800</xdr:colOff>
      <xdr:row>79</xdr:row>
      <xdr:rowOff>25285</xdr:rowOff>
    </xdr:to>
    <xdr:cxnSp macro="">
      <xdr:nvCxnSpPr>
        <xdr:cNvPr id="407" name="直線コネクタ 406"/>
        <xdr:cNvCxnSpPr/>
      </xdr:nvCxnSpPr>
      <xdr:spPr>
        <a:xfrm>
          <a:off x="7861300" y="13548558"/>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4008</xdr:rowOff>
    </xdr:from>
    <xdr:to>
      <xdr:col>41</xdr:col>
      <xdr:colOff>50800</xdr:colOff>
      <xdr:row>79</xdr:row>
      <xdr:rowOff>24467</xdr:rowOff>
    </xdr:to>
    <xdr:cxnSp macro="">
      <xdr:nvCxnSpPr>
        <xdr:cNvPr id="410" name="直線コネクタ 409"/>
        <xdr:cNvCxnSpPr/>
      </xdr:nvCxnSpPr>
      <xdr:spPr>
        <a:xfrm flipV="1">
          <a:off x="6972300" y="13548558"/>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144583</xdr:rowOff>
    </xdr:from>
    <xdr:to>
      <xdr:col>55</xdr:col>
      <xdr:colOff>50800</xdr:colOff>
      <xdr:row>79</xdr:row>
      <xdr:rowOff>74733</xdr:rowOff>
    </xdr:to>
    <xdr:sp macro="" textlink="">
      <xdr:nvSpPr>
        <xdr:cNvPr id="420" name="楕円 419"/>
        <xdr:cNvSpPr/>
      </xdr:nvSpPr>
      <xdr:spPr>
        <a:xfrm>
          <a:off x="10426700" y="135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59510</xdr:rowOff>
    </xdr:from>
    <xdr:ext cx="469744" cy="259045"/>
    <xdr:sp macro="" textlink="">
      <xdr:nvSpPr>
        <xdr:cNvPr id="421" name="商工費該当値テキスト"/>
        <xdr:cNvSpPr txBox="1"/>
      </xdr:nvSpPr>
      <xdr:spPr>
        <a:xfrm>
          <a:off x="10528300" y="1343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145002</xdr:rowOff>
    </xdr:from>
    <xdr:to>
      <xdr:col>50</xdr:col>
      <xdr:colOff>165100</xdr:colOff>
      <xdr:row>79</xdr:row>
      <xdr:rowOff>75152</xdr:rowOff>
    </xdr:to>
    <xdr:sp macro="" textlink="">
      <xdr:nvSpPr>
        <xdr:cNvPr id="422" name="楕円 421"/>
        <xdr:cNvSpPr/>
      </xdr:nvSpPr>
      <xdr:spPr>
        <a:xfrm>
          <a:off x="9588500" y="135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66279</xdr:rowOff>
    </xdr:from>
    <xdr:ext cx="469744" cy="259045"/>
    <xdr:sp macro="" textlink="">
      <xdr:nvSpPr>
        <xdr:cNvPr id="423" name="テキスト ボックス 422"/>
        <xdr:cNvSpPr txBox="1"/>
      </xdr:nvSpPr>
      <xdr:spPr>
        <a:xfrm>
          <a:off x="9404428" y="136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145935</xdr:rowOff>
    </xdr:from>
    <xdr:to>
      <xdr:col>46</xdr:col>
      <xdr:colOff>38100</xdr:colOff>
      <xdr:row>79</xdr:row>
      <xdr:rowOff>76085</xdr:rowOff>
    </xdr:to>
    <xdr:sp macro="" textlink="">
      <xdr:nvSpPr>
        <xdr:cNvPr id="424" name="楕円 423"/>
        <xdr:cNvSpPr/>
      </xdr:nvSpPr>
      <xdr:spPr>
        <a:xfrm>
          <a:off x="8699500" y="135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67212</xdr:rowOff>
    </xdr:from>
    <xdr:ext cx="469744" cy="259045"/>
    <xdr:sp macro="" textlink="">
      <xdr:nvSpPr>
        <xdr:cNvPr id="425" name="テキスト ボックス 424"/>
        <xdr:cNvSpPr txBox="1"/>
      </xdr:nvSpPr>
      <xdr:spPr>
        <a:xfrm>
          <a:off x="8515428" y="1361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124658</xdr:rowOff>
    </xdr:from>
    <xdr:to>
      <xdr:col>41</xdr:col>
      <xdr:colOff>101600</xdr:colOff>
      <xdr:row>79</xdr:row>
      <xdr:rowOff>54808</xdr:rowOff>
    </xdr:to>
    <xdr:sp macro="" textlink="">
      <xdr:nvSpPr>
        <xdr:cNvPr id="426" name="楕円 425"/>
        <xdr:cNvSpPr/>
      </xdr:nvSpPr>
      <xdr:spPr>
        <a:xfrm>
          <a:off x="7810500" y="13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45935</xdr:rowOff>
    </xdr:from>
    <xdr:ext cx="469744" cy="259045"/>
    <xdr:sp macro="" textlink="">
      <xdr:nvSpPr>
        <xdr:cNvPr id="427" name="テキスト ボックス 426"/>
        <xdr:cNvSpPr txBox="1"/>
      </xdr:nvSpPr>
      <xdr:spPr>
        <a:xfrm>
          <a:off x="7626428" y="1359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145117</xdr:rowOff>
    </xdr:from>
    <xdr:to>
      <xdr:col>36</xdr:col>
      <xdr:colOff>165100</xdr:colOff>
      <xdr:row>79</xdr:row>
      <xdr:rowOff>75267</xdr:rowOff>
    </xdr:to>
    <xdr:sp macro="" textlink="">
      <xdr:nvSpPr>
        <xdr:cNvPr id="428" name="楕円 427"/>
        <xdr:cNvSpPr/>
      </xdr:nvSpPr>
      <xdr:spPr>
        <a:xfrm>
          <a:off x="6921500" y="135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66394</xdr:rowOff>
    </xdr:from>
    <xdr:ext cx="469744" cy="259045"/>
    <xdr:sp macro="" textlink="">
      <xdr:nvSpPr>
        <xdr:cNvPr id="429" name="テキスト ボックス 428"/>
        <xdr:cNvSpPr txBox="1"/>
      </xdr:nvSpPr>
      <xdr:spPr>
        <a:xfrm>
          <a:off x="6737428" y="1361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87206</xdr:rowOff>
    </xdr:from>
    <xdr:to>
      <xdr:col>55</xdr:col>
      <xdr:colOff>0</xdr:colOff>
      <xdr:row>98</xdr:row>
      <xdr:rowOff>94284</xdr:rowOff>
    </xdr:to>
    <xdr:cxnSp macro="">
      <xdr:nvCxnSpPr>
        <xdr:cNvPr id="458" name="直線コネクタ 457"/>
        <xdr:cNvCxnSpPr/>
      </xdr:nvCxnSpPr>
      <xdr:spPr>
        <a:xfrm flipV="1">
          <a:off x="9639300" y="16889306"/>
          <a:ext cx="8382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92956</xdr:rowOff>
    </xdr:from>
    <xdr:to>
      <xdr:col>50</xdr:col>
      <xdr:colOff>114300</xdr:colOff>
      <xdr:row>98</xdr:row>
      <xdr:rowOff>94284</xdr:rowOff>
    </xdr:to>
    <xdr:cxnSp macro="">
      <xdr:nvCxnSpPr>
        <xdr:cNvPr id="461" name="直線コネクタ 460"/>
        <xdr:cNvCxnSpPr/>
      </xdr:nvCxnSpPr>
      <xdr:spPr>
        <a:xfrm>
          <a:off x="8750300" y="1689505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92956</xdr:rowOff>
    </xdr:from>
    <xdr:to>
      <xdr:col>45</xdr:col>
      <xdr:colOff>177800</xdr:colOff>
      <xdr:row>98</xdr:row>
      <xdr:rowOff>103555</xdr:rowOff>
    </xdr:to>
    <xdr:cxnSp macro="">
      <xdr:nvCxnSpPr>
        <xdr:cNvPr id="464" name="直線コネクタ 463"/>
        <xdr:cNvCxnSpPr/>
      </xdr:nvCxnSpPr>
      <xdr:spPr>
        <a:xfrm flipV="1">
          <a:off x="7861300" y="16895056"/>
          <a:ext cx="889000" cy="1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100960</xdr:rowOff>
    </xdr:from>
    <xdr:to>
      <xdr:col>41</xdr:col>
      <xdr:colOff>50800</xdr:colOff>
      <xdr:row>98</xdr:row>
      <xdr:rowOff>103555</xdr:rowOff>
    </xdr:to>
    <xdr:cxnSp macro="">
      <xdr:nvCxnSpPr>
        <xdr:cNvPr id="467" name="直線コネクタ 466"/>
        <xdr:cNvCxnSpPr/>
      </xdr:nvCxnSpPr>
      <xdr:spPr>
        <a:xfrm>
          <a:off x="6972300" y="1690306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36406</xdr:rowOff>
    </xdr:from>
    <xdr:to>
      <xdr:col>55</xdr:col>
      <xdr:colOff>50800</xdr:colOff>
      <xdr:row>98</xdr:row>
      <xdr:rowOff>138006</xdr:rowOff>
    </xdr:to>
    <xdr:sp macro="" textlink="">
      <xdr:nvSpPr>
        <xdr:cNvPr id="477" name="楕円 476"/>
        <xdr:cNvSpPr/>
      </xdr:nvSpPr>
      <xdr:spPr>
        <a:xfrm>
          <a:off x="10426700" y="168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43484</xdr:rowOff>
    </xdr:from>
    <xdr:to>
      <xdr:col>50</xdr:col>
      <xdr:colOff>165100</xdr:colOff>
      <xdr:row>98</xdr:row>
      <xdr:rowOff>145084</xdr:rowOff>
    </xdr:to>
    <xdr:sp macro="" textlink="">
      <xdr:nvSpPr>
        <xdr:cNvPr id="479" name="楕円 478"/>
        <xdr:cNvSpPr/>
      </xdr:nvSpPr>
      <xdr:spPr>
        <a:xfrm>
          <a:off x="9588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136211</xdr:rowOff>
    </xdr:from>
    <xdr:ext cx="534377" cy="259045"/>
    <xdr:sp macro="" textlink="">
      <xdr:nvSpPr>
        <xdr:cNvPr id="480" name="テキスト ボックス 479"/>
        <xdr:cNvSpPr txBox="1"/>
      </xdr:nvSpPr>
      <xdr:spPr>
        <a:xfrm>
          <a:off x="9372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42156</xdr:rowOff>
    </xdr:from>
    <xdr:to>
      <xdr:col>46</xdr:col>
      <xdr:colOff>38100</xdr:colOff>
      <xdr:row>98</xdr:row>
      <xdr:rowOff>143756</xdr:rowOff>
    </xdr:to>
    <xdr:sp macro="" textlink="">
      <xdr:nvSpPr>
        <xdr:cNvPr id="481" name="楕円 480"/>
        <xdr:cNvSpPr/>
      </xdr:nvSpPr>
      <xdr:spPr>
        <a:xfrm>
          <a:off x="8699500" y="16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134883</xdr:rowOff>
    </xdr:from>
    <xdr:ext cx="534377" cy="259045"/>
    <xdr:sp macro="" textlink="">
      <xdr:nvSpPr>
        <xdr:cNvPr id="482" name="テキスト ボックス 481"/>
        <xdr:cNvSpPr txBox="1"/>
      </xdr:nvSpPr>
      <xdr:spPr>
        <a:xfrm>
          <a:off x="8483111" y="16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52755</xdr:rowOff>
    </xdr:from>
    <xdr:to>
      <xdr:col>41</xdr:col>
      <xdr:colOff>101600</xdr:colOff>
      <xdr:row>98</xdr:row>
      <xdr:rowOff>154355</xdr:rowOff>
    </xdr:to>
    <xdr:sp macro="" textlink="">
      <xdr:nvSpPr>
        <xdr:cNvPr id="483" name="楕円 482"/>
        <xdr:cNvSpPr/>
      </xdr:nvSpPr>
      <xdr:spPr>
        <a:xfrm>
          <a:off x="7810500" y="16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145482</xdr:rowOff>
    </xdr:from>
    <xdr:ext cx="534377" cy="259045"/>
    <xdr:sp macro="" textlink="">
      <xdr:nvSpPr>
        <xdr:cNvPr id="484" name="テキスト ボックス 483"/>
        <xdr:cNvSpPr txBox="1"/>
      </xdr:nvSpPr>
      <xdr:spPr>
        <a:xfrm>
          <a:off x="7594111" y="16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50160</xdr:rowOff>
    </xdr:from>
    <xdr:to>
      <xdr:col>36</xdr:col>
      <xdr:colOff>165100</xdr:colOff>
      <xdr:row>98</xdr:row>
      <xdr:rowOff>151760</xdr:rowOff>
    </xdr:to>
    <xdr:sp macro="" textlink="">
      <xdr:nvSpPr>
        <xdr:cNvPr id="485" name="楕円 484"/>
        <xdr:cNvSpPr/>
      </xdr:nvSpPr>
      <xdr:spPr>
        <a:xfrm>
          <a:off x="6921500" y="168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142887</xdr:rowOff>
    </xdr:from>
    <xdr:ext cx="534377" cy="259045"/>
    <xdr:sp macro="" textlink="">
      <xdr:nvSpPr>
        <xdr:cNvPr id="486" name="テキスト ボックス 485"/>
        <xdr:cNvSpPr txBox="1"/>
      </xdr:nvSpPr>
      <xdr:spPr>
        <a:xfrm>
          <a:off x="6705111" y="169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113777</xdr:rowOff>
    </xdr:from>
    <xdr:to>
      <xdr:col>85</xdr:col>
      <xdr:colOff>127000</xdr:colOff>
      <xdr:row>34</xdr:row>
      <xdr:rowOff>136180</xdr:rowOff>
    </xdr:to>
    <xdr:cxnSp macro="">
      <xdr:nvCxnSpPr>
        <xdr:cNvPr id="514" name="直線コネクタ 513"/>
        <xdr:cNvCxnSpPr/>
      </xdr:nvCxnSpPr>
      <xdr:spPr>
        <a:xfrm>
          <a:off x="15481300" y="5943077"/>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113777</xdr:rowOff>
    </xdr:from>
    <xdr:to>
      <xdr:col>81</xdr:col>
      <xdr:colOff>50800</xdr:colOff>
      <xdr:row>34</xdr:row>
      <xdr:rowOff>113868</xdr:rowOff>
    </xdr:to>
    <xdr:cxnSp macro="">
      <xdr:nvCxnSpPr>
        <xdr:cNvPr id="517" name="直線コネクタ 516"/>
        <xdr:cNvCxnSpPr/>
      </xdr:nvCxnSpPr>
      <xdr:spPr>
        <a:xfrm flipV="1">
          <a:off x="14592300" y="59430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113868</xdr:rowOff>
    </xdr:from>
    <xdr:to>
      <xdr:col>76</xdr:col>
      <xdr:colOff>114300</xdr:colOff>
      <xdr:row>35</xdr:row>
      <xdr:rowOff>81544</xdr:rowOff>
    </xdr:to>
    <xdr:cxnSp macro="">
      <xdr:nvCxnSpPr>
        <xdr:cNvPr id="520" name="直線コネクタ 519"/>
        <xdr:cNvCxnSpPr/>
      </xdr:nvCxnSpPr>
      <xdr:spPr>
        <a:xfrm flipV="1">
          <a:off x="13703300" y="5943168"/>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81544</xdr:rowOff>
    </xdr:from>
    <xdr:to>
      <xdr:col>71</xdr:col>
      <xdr:colOff>177800</xdr:colOff>
      <xdr:row>35</xdr:row>
      <xdr:rowOff>97683</xdr:rowOff>
    </xdr:to>
    <xdr:cxnSp macro="">
      <xdr:nvCxnSpPr>
        <xdr:cNvPr id="523" name="直線コネクタ 522"/>
        <xdr:cNvCxnSpPr/>
      </xdr:nvCxnSpPr>
      <xdr:spPr>
        <a:xfrm flipV="1">
          <a:off x="12814300" y="6082294"/>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85380</xdr:rowOff>
    </xdr:from>
    <xdr:to>
      <xdr:col>85</xdr:col>
      <xdr:colOff>177800</xdr:colOff>
      <xdr:row>35</xdr:row>
      <xdr:rowOff>15530</xdr:rowOff>
    </xdr:to>
    <xdr:sp macro="" textlink="">
      <xdr:nvSpPr>
        <xdr:cNvPr id="533" name="楕円 532"/>
        <xdr:cNvSpPr/>
      </xdr:nvSpPr>
      <xdr:spPr>
        <a:xfrm>
          <a:off x="162687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108257</xdr:rowOff>
    </xdr:from>
    <xdr:ext cx="534377" cy="259045"/>
    <xdr:sp macro="" textlink="">
      <xdr:nvSpPr>
        <xdr:cNvPr id="534" name="消防費該当値テキスト"/>
        <xdr:cNvSpPr txBox="1"/>
      </xdr:nvSpPr>
      <xdr:spPr>
        <a:xfrm>
          <a:off x="16370300" y="57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62977</xdr:rowOff>
    </xdr:from>
    <xdr:to>
      <xdr:col>81</xdr:col>
      <xdr:colOff>101600</xdr:colOff>
      <xdr:row>34</xdr:row>
      <xdr:rowOff>164577</xdr:rowOff>
    </xdr:to>
    <xdr:sp macro="" textlink="">
      <xdr:nvSpPr>
        <xdr:cNvPr id="535" name="楕円 534"/>
        <xdr:cNvSpPr/>
      </xdr:nvSpPr>
      <xdr:spPr>
        <a:xfrm>
          <a:off x="15430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9654</xdr:rowOff>
    </xdr:from>
    <xdr:ext cx="534377" cy="259045"/>
    <xdr:sp macro="" textlink="">
      <xdr:nvSpPr>
        <xdr:cNvPr id="536" name="テキスト ボックス 535"/>
        <xdr:cNvSpPr txBox="1"/>
      </xdr:nvSpPr>
      <xdr:spPr>
        <a:xfrm>
          <a:off x="15214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63068</xdr:rowOff>
    </xdr:from>
    <xdr:to>
      <xdr:col>76</xdr:col>
      <xdr:colOff>165100</xdr:colOff>
      <xdr:row>34</xdr:row>
      <xdr:rowOff>164668</xdr:rowOff>
    </xdr:to>
    <xdr:sp macro="" textlink="">
      <xdr:nvSpPr>
        <xdr:cNvPr id="537" name="楕円 536"/>
        <xdr:cNvSpPr/>
      </xdr:nvSpPr>
      <xdr:spPr>
        <a:xfrm>
          <a:off x="14541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9745</xdr:rowOff>
    </xdr:from>
    <xdr:ext cx="534377" cy="259045"/>
    <xdr:sp macro="" textlink="">
      <xdr:nvSpPr>
        <xdr:cNvPr id="538" name="テキスト ボックス 537"/>
        <xdr:cNvSpPr txBox="1"/>
      </xdr:nvSpPr>
      <xdr:spPr>
        <a:xfrm>
          <a:off x="14325111" y="56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30744</xdr:rowOff>
    </xdr:from>
    <xdr:to>
      <xdr:col>72</xdr:col>
      <xdr:colOff>38100</xdr:colOff>
      <xdr:row>35</xdr:row>
      <xdr:rowOff>132344</xdr:rowOff>
    </xdr:to>
    <xdr:sp macro="" textlink="">
      <xdr:nvSpPr>
        <xdr:cNvPr id="539" name="楕円 538"/>
        <xdr:cNvSpPr/>
      </xdr:nvSpPr>
      <xdr:spPr>
        <a:xfrm>
          <a:off x="13652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148871</xdr:rowOff>
    </xdr:from>
    <xdr:ext cx="534377" cy="259045"/>
    <xdr:sp macro="" textlink="">
      <xdr:nvSpPr>
        <xdr:cNvPr id="540" name="テキスト ボックス 539"/>
        <xdr:cNvSpPr txBox="1"/>
      </xdr:nvSpPr>
      <xdr:spPr>
        <a:xfrm>
          <a:off x="13436111" y="58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46883</xdr:rowOff>
    </xdr:from>
    <xdr:to>
      <xdr:col>67</xdr:col>
      <xdr:colOff>101600</xdr:colOff>
      <xdr:row>35</xdr:row>
      <xdr:rowOff>148483</xdr:rowOff>
    </xdr:to>
    <xdr:sp macro="" textlink="">
      <xdr:nvSpPr>
        <xdr:cNvPr id="541" name="楕円 540"/>
        <xdr:cNvSpPr/>
      </xdr:nvSpPr>
      <xdr:spPr>
        <a:xfrm>
          <a:off x="12763500" y="60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165010</xdr:rowOff>
    </xdr:from>
    <xdr:ext cx="534377" cy="259045"/>
    <xdr:sp macro="" textlink="">
      <xdr:nvSpPr>
        <xdr:cNvPr id="542" name="テキスト ボックス 541"/>
        <xdr:cNvSpPr txBox="1"/>
      </xdr:nvSpPr>
      <xdr:spPr>
        <a:xfrm>
          <a:off x="12547111" y="58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60071</xdr:rowOff>
    </xdr:from>
    <xdr:to>
      <xdr:col>85</xdr:col>
      <xdr:colOff>127000</xdr:colOff>
      <xdr:row>57</xdr:row>
      <xdr:rowOff>136972</xdr:rowOff>
    </xdr:to>
    <xdr:cxnSp macro="">
      <xdr:nvCxnSpPr>
        <xdr:cNvPr id="570" name="直線コネクタ 569"/>
        <xdr:cNvCxnSpPr/>
      </xdr:nvCxnSpPr>
      <xdr:spPr>
        <a:xfrm>
          <a:off x="15481300" y="9832721"/>
          <a:ext cx="8382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60071</xdr:rowOff>
    </xdr:from>
    <xdr:to>
      <xdr:col>81</xdr:col>
      <xdr:colOff>50800</xdr:colOff>
      <xdr:row>58</xdr:row>
      <xdr:rowOff>178</xdr:rowOff>
    </xdr:to>
    <xdr:cxnSp macro="">
      <xdr:nvCxnSpPr>
        <xdr:cNvPr id="573" name="直線コネクタ 572"/>
        <xdr:cNvCxnSpPr/>
      </xdr:nvCxnSpPr>
      <xdr:spPr>
        <a:xfrm flipV="1">
          <a:off x="14592300" y="9832721"/>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43993</xdr:rowOff>
    </xdr:from>
    <xdr:to>
      <xdr:col>76</xdr:col>
      <xdr:colOff>114300</xdr:colOff>
      <xdr:row>58</xdr:row>
      <xdr:rowOff>178</xdr:rowOff>
    </xdr:to>
    <xdr:cxnSp macro="">
      <xdr:nvCxnSpPr>
        <xdr:cNvPr id="576" name="直線コネクタ 575"/>
        <xdr:cNvCxnSpPr/>
      </xdr:nvCxnSpPr>
      <xdr:spPr>
        <a:xfrm>
          <a:off x="13703300" y="9645193"/>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43993</xdr:rowOff>
    </xdr:from>
    <xdr:to>
      <xdr:col>71</xdr:col>
      <xdr:colOff>177800</xdr:colOff>
      <xdr:row>58</xdr:row>
      <xdr:rowOff>42423</xdr:rowOff>
    </xdr:to>
    <xdr:cxnSp macro="">
      <xdr:nvCxnSpPr>
        <xdr:cNvPr id="579" name="直線コネクタ 578"/>
        <xdr:cNvCxnSpPr/>
      </xdr:nvCxnSpPr>
      <xdr:spPr>
        <a:xfrm flipV="1">
          <a:off x="12814300" y="9645193"/>
          <a:ext cx="889000" cy="3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86172</xdr:rowOff>
    </xdr:from>
    <xdr:to>
      <xdr:col>85</xdr:col>
      <xdr:colOff>177800</xdr:colOff>
      <xdr:row>58</xdr:row>
      <xdr:rowOff>16322</xdr:rowOff>
    </xdr:to>
    <xdr:sp macro="" textlink="">
      <xdr:nvSpPr>
        <xdr:cNvPr id="589" name="楕円 588"/>
        <xdr:cNvSpPr/>
      </xdr:nvSpPr>
      <xdr:spPr>
        <a:xfrm>
          <a:off x="16268700" y="9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64599</xdr:rowOff>
    </xdr:from>
    <xdr:ext cx="534377" cy="259045"/>
    <xdr:sp macro="" textlink="">
      <xdr:nvSpPr>
        <xdr:cNvPr id="590" name="教育費該当値テキスト"/>
        <xdr:cNvSpPr txBox="1"/>
      </xdr:nvSpPr>
      <xdr:spPr>
        <a:xfrm>
          <a:off x="16370300" y="98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9271</xdr:rowOff>
    </xdr:from>
    <xdr:to>
      <xdr:col>81</xdr:col>
      <xdr:colOff>101600</xdr:colOff>
      <xdr:row>57</xdr:row>
      <xdr:rowOff>110871</xdr:rowOff>
    </xdr:to>
    <xdr:sp macro="" textlink="">
      <xdr:nvSpPr>
        <xdr:cNvPr id="591" name="楕円 590"/>
        <xdr:cNvSpPr/>
      </xdr:nvSpPr>
      <xdr:spPr>
        <a:xfrm>
          <a:off x="15430500" y="97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127398</xdr:rowOff>
    </xdr:from>
    <xdr:ext cx="534377" cy="259045"/>
    <xdr:sp macro="" textlink="">
      <xdr:nvSpPr>
        <xdr:cNvPr id="592" name="テキスト ボックス 591"/>
        <xdr:cNvSpPr txBox="1"/>
      </xdr:nvSpPr>
      <xdr:spPr>
        <a:xfrm>
          <a:off x="15214111" y="95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120828</xdr:rowOff>
    </xdr:from>
    <xdr:to>
      <xdr:col>76</xdr:col>
      <xdr:colOff>165100</xdr:colOff>
      <xdr:row>58</xdr:row>
      <xdr:rowOff>50978</xdr:rowOff>
    </xdr:to>
    <xdr:sp macro="" textlink="">
      <xdr:nvSpPr>
        <xdr:cNvPr id="593" name="楕円 592"/>
        <xdr:cNvSpPr/>
      </xdr:nvSpPr>
      <xdr:spPr>
        <a:xfrm>
          <a:off x="145415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42105</xdr:rowOff>
    </xdr:from>
    <xdr:ext cx="534377" cy="259045"/>
    <xdr:sp macro="" textlink="">
      <xdr:nvSpPr>
        <xdr:cNvPr id="594" name="テキスト ボックス 593"/>
        <xdr:cNvSpPr txBox="1"/>
      </xdr:nvSpPr>
      <xdr:spPr>
        <a:xfrm>
          <a:off x="14325111" y="99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164643</xdr:rowOff>
    </xdr:from>
    <xdr:to>
      <xdr:col>72</xdr:col>
      <xdr:colOff>38100</xdr:colOff>
      <xdr:row>56</xdr:row>
      <xdr:rowOff>94793</xdr:rowOff>
    </xdr:to>
    <xdr:sp macro="" textlink="">
      <xdr:nvSpPr>
        <xdr:cNvPr id="595" name="楕円 594"/>
        <xdr:cNvSpPr/>
      </xdr:nvSpPr>
      <xdr:spPr>
        <a:xfrm>
          <a:off x="13652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111320</xdr:rowOff>
    </xdr:from>
    <xdr:ext cx="534377" cy="259045"/>
    <xdr:sp macro="" textlink="">
      <xdr:nvSpPr>
        <xdr:cNvPr id="596" name="テキスト ボックス 595"/>
        <xdr:cNvSpPr txBox="1"/>
      </xdr:nvSpPr>
      <xdr:spPr>
        <a:xfrm>
          <a:off x="13436111" y="93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163073</xdr:rowOff>
    </xdr:from>
    <xdr:to>
      <xdr:col>67</xdr:col>
      <xdr:colOff>101600</xdr:colOff>
      <xdr:row>58</xdr:row>
      <xdr:rowOff>93223</xdr:rowOff>
    </xdr:to>
    <xdr:sp macro="" textlink="">
      <xdr:nvSpPr>
        <xdr:cNvPr id="597" name="楕円 596"/>
        <xdr:cNvSpPr/>
      </xdr:nvSpPr>
      <xdr:spPr>
        <a:xfrm>
          <a:off x="12763500" y="99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84350</xdr:rowOff>
    </xdr:from>
    <xdr:ext cx="534377" cy="259045"/>
    <xdr:sp macro="" textlink="">
      <xdr:nvSpPr>
        <xdr:cNvPr id="598" name="テキスト ボックス 597"/>
        <xdr:cNvSpPr txBox="1"/>
      </xdr:nvSpPr>
      <xdr:spPr>
        <a:xfrm>
          <a:off x="12547111" y="100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142460</xdr:rowOff>
    </xdr:from>
    <xdr:to>
      <xdr:col>85</xdr:col>
      <xdr:colOff>127000</xdr:colOff>
      <xdr:row>97</xdr:row>
      <xdr:rowOff>68180</xdr:rowOff>
    </xdr:to>
    <xdr:cxnSp macro="">
      <xdr:nvCxnSpPr>
        <xdr:cNvPr id="686" name="直線コネクタ 685"/>
        <xdr:cNvCxnSpPr/>
      </xdr:nvCxnSpPr>
      <xdr:spPr>
        <a:xfrm>
          <a:off x="15481300" y="16601660"/>
          <a:ext cx="838200" cy="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139308</xdr:rowOff>
    </xdr:from>
    <xdr:to>
      <xdr:col>81</xdr:col>
      <xdr:colOff>50800</xdr:colOff>
      <xdr:row>96</xdr:row>
      <xdr:rowOff>142460</xdr:rowOff>
    </xdr:to>
    <xdr:cxnSp macro="">
      <xdr:nvCxnSpPr>
        <xdr:cNvPr id="689" name="直線コネクタ 688"/>
        <xdr:cNvCxnSpPr/>
      </xdr:nvCxnSpPr>
      <xdr:spPr>
        <a:xfrm>
          <a:off x="14592300" y="16598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139308</xdr:rowOff>
    </xdr:from>
    <xdr:to>
      <xdr:col>76</xdr:col>
      <xdr:colOff>114300</xdr:colOff>
      <xdr:row>96</xdr:row>
      <xdr:rowOff>153760</xdr:rowOff>
    </xdr:to>
    <xdr:cxnSp macro="">
      <xdr:nvCxnSpPr>
        <xdr:cNvPr id="692" name="直線コネクタ 691"/>
        <xdr:cNvCxnSpPr/>
      </xdr:nvCxnSpPr>
      <xdr:spPr>
        <a:xfrm flipV="1">
          <a:off x="13703300" y="165985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130099</xdr:rowOff>
    </xdr:from>
    <xdr:to>
      <xdr:col>71</xdr:col>
      <xdr:colOff>177800</xdr:colOff>
      <xdr:row>96</xdr:row>
      <xdr:rowOff>153760</xdr:rowOff>
    </xdr:to>
    <xdr:cxnSp macro="">
      <xdr:nvCxnSpPr>
        <xdr:cNvPr id="695" name="直線コネクタ 694"/>
        <xdr:cNvCxnSpPr/>
      </xdr:nvCxnSpPr>
      <xdr:spPr>
        <a:xfrm>
          <a:off x="12814300" y="1658929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17380</xdr:rowOff>
    </xdr:from>
    <xdr:to>
      <xdr:col>85</xdr:col>
      <xdr:colOff>177800</xdr:colOff>
      <xdr:row>97</xdr:row>
      <xdr:rowOff>118980</xdr:rowOff>
    </xdr:to>
    <xdr:sp macro="" textlink="">
      <xdr:nvSpPr>
        <xdr:cNvPr id="705" name="楕円 704"/>
        <xdr:cNvSpPr/>
      </xdr:nvSpPr>
      <xdr:spPr>
        <a:xfrm>
          <a:off x="162687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167257</xdr:rowOff>
    </xdr:from>
    <xdr:ext cx="534377" cy="259045"/>
    <xdr:sp macro="" textlink="">
      <xdr:nvSpPr>
        <xdr:cNvPr id="706" name="公債費該当値テキスト"/>
        <xdr:cNvSpPr txBox="1"/>
      </xdr:nvSpPr>
      <xdr:spPr>
        <a:xfrm>
          <a:off x="16370300" y="166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91660</xdr:rowOff>
    </xdr:from>
    <xdr:to>
      <xdr:col>81</xdr:col>
      <xdr:colOff>101600</xdr:colOff>
      <xdr:row>97</xdr:row>
      <xdr:rowOff>21810</xdr:rowOff>
    </xdr:to>
    <xdr:sp macro="" textlink="">
      <xdr:nvSpPr>
        <xdr:cNvPr id="707" name="楕円 706"/>
        <xdr:cNvSpPr/>
      </xdr:nvSpPr>
      <xdr:spPr>
        <a:xfrm>
          <a:off x="15430500" y="165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12937</xdr:rowOff>
    </xdr:from>
    <xdr:ext cx="534377" cy="259045"/>
    <xdr:sp macro="" textlink="">
      <xdr:nvSpPr>
        <xdr:cNvPr id="708" name="テキスト ボックス 707"/>
        <xdr:cNvSpPr txBox="1"/>
      </xdr:nvSpPr>
      <xdr:spPr>
        <a:xfrm>
          <a:off x="15214111" y="166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88508</xdr:rowOff>
    </xdr:from>
    <xdr:to>
      <xdr:col>76</xdr:col>
      <xdr:colOff>165100</xdr:colOff>
      <xdr:row>97</xdr:row>
      <xdr:rowOff>18658</xdr:rowOff>
    </xdr:to>
    <xdr:sp macro="" textlink="">
      <xdr:nvSpPr>
        <xdr:cNvPr id="709" name="楕円 708"/>
        <xdr:cNvSpPr/>
      </xdr:nvSpPr>
      <xdr:spPr>
        <a:xfrm>
          <a:off x="145415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9785</xdr:rowOff>
    </xdr:from>
    <xdr:ext cx="534377" cy="259045"/>
    <xdr:sp macro="" textlink="">
      <xdr:nvSpPr>
        <xdr:cNvPr id="710" name="テキスト ボックス 709"/>
        <xdr:cNvSpPr txBox="1"/>
      </xdr:nvSpPr>
      <xdr:spPr>
        <a:xfrm>
          <a:off x="14325111" y="166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102960</xdr:rowOff>
    </xdr:from>
    <xdr:to>
      <xdr:col>72</xdr:col>
      <xdr:colOff>38100</xdr:colOff>
      <xdr:row>97</xdr:row>
      <xdr:rowOff>33110</xdr:rowOff>
    </xdr:to>
    <xdr:sp macro="" textlink="">
      <xdr:nvSpPr>
        <xdr:cNvPr id="711" name="楕円 710"/>
        <xdr:cNvSpPr/>
      </xdr:nvSpPr>
      <xdr:spPr>
        <a:xfrm>
          <a:off x="13652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24237</xdr:rowOff>
    </xdr:from>
    <xdr:ext cx="534377" cy="259045"/>
    <xdr:sp macro="" textlink="">
      <xdr:nvSpPr>
        <xdr:cNvPr id="712" name="テキスト ボックス 711"/>
        <xdr:cNvSpPr txBox="1"/>
      </xdr:nvSpPr>
      <xdr:spPr>
        <a:xfrm>
          <a:off x="13436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79299</xdr:rowOff>
    </xdr:from>
    <xdr:to>
      <xdr:col>67</xdr:col>
      <xdr:colOff>101600</xdr:colOff>
      <xdr:row>97</xdr:row>
      <xdr:rowOff>9449</xdr:rowOff>
    </xdr:to>
    <xdr:sp macro="" textlink="">
      <xdr:nvSpPr>
        <xdr:cNvPr id="713" name="楕円 712"/>
        <xdr:cNvSpPr/>
      </xdr:nvSpPr>
      <xdr:spPr>
        <a:xfrm>
          <a:off x="12763500" y="165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576</xdr:rowOff>
    </xdr:from>
    <xdr:ext cx="534377" cy="259045"/>
    <xdr:sp macro="" textlink="">
      <xdr:nvSpPr>
        <xdr:cNvPr id="714" name="テキスト ボックス 713"/>
        <xdr:cNvSpPr txBox="1"/>
      </xdr:nvSpPr>
      <xdr:spPr>
        <a:xfrm>
          <a:off x="12547111"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民生費が一番高く、</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122,981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円になっています。自立支援給付費や保育所費が増加の要因で、人口増加も受けて年々増加傾向にあります。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２番目は総務費で、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50,754</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円になっています。ふるさと納税の返礼品のための消耗品費の増加や寄附金の基金への積立が主な要因です。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３番目は教育費で、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41,429</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円になっています。中学校の施設整備費の</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255,327</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千円の増加がありましたが前年度より小学校整備費が減少し、前年度比</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5,046</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円減額しています。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４番目は土木費で、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33,778</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円になっています。前年度比で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1,858</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円増加しており、牛牧排水機場改修事業が</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265,151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千円増額したことが主な要因です。</a:t>
          </a:r>
        </a:p>
        <a:p>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５番目は衛生費で、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25,491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円になっています。前年度比で</a:t>
          </a:r>
          <a:r>
            <a:rPr lang="en-US" altLang="ja-JP" sz="1300" b="0" smtClean="0">
              <a:solidFill>
                <a:schemeClr val="dk1"/>
              </a:solidFill>
              <a:latin typeface="ＭＳ ゴシック" panose="020B0609070205080204" pitchFamily="49" charset="-128"/>
              <a:ea typeface="ＭＳ ゴシック" panose="020B0609070205080204" pitchFamily="49" charset="-128"/>
              <a:cs typeface="+mn-cs"/>
            </a:rPr>
            <a:t>271</a:t>
          </a:r>
          <a:r>
            <a:rPr lang="ja-JP" altLang="en-US" sz="1300" b="0" smtClean="0">
              <a:solidFill>
                <a:schemeClr val="dk1"/>
              </a:solidFill>
              <a:latin typeface="ＭＳ ゴシック" panose="020B0609070205080204" pitchFamily="49" charset="-128"/>
              <a:ea typeface="ＭＳ ゴシック" panose="020B0609070205080204" pitchFamily="49" charset="-128"/>
              <a:cs typeface="+mn-cs"/>
            </a:rPr>
            <a:t>円増加していますが、増加要因は人件費となっています。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標準財政規模に占める財政調整基金残高の割合は、</a:t>
          </a:r>
          <a:r>
            <a:rPr lang="en-US" altLang="ja-JP" sz="1200" b="0" smtClean="0">
              <a:solidFill>
                <a:schemeClr val="dk1"/>
              </a:solidFill>
              <a:latin typeface="ＭＳ ゴシック" panose="020B0609070205080204" pitchFamily="49" charset="-128"/>
              <a:ea typeface="ＭＳ ゴシック" panose="020B0609070205080204" pitchFamily="49" charset="-128"/>
              <a:cs typeface="+mn-cs"/>
            </a:rPr>
            <a:t>20%</a:t>
          </a:r>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台と横ばいで推移しています。</a:t>
          </a:r>
        </a:p>
        <a:p>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実質収支額は、前年度より増加した一方、標準財政規模は減少したため、比率は</a:t>
          </a:r>
          <a:r>
            <a:rPr lang="en-US" altLang="ja-JP" sz="1200" b="0" smtClean="0">
              <a:solidFill>
                <a:schemeClr val="dk1"/>
              </a:solidFill>
              <a:latin typeface="ＭＳ ゴシック" panose="020B0609070205080204" pitchFamily="49" charset="-128"/>
              <a:ea typeface="ＭＳ ゴシック" panose="020B0609070205080204" pitchFamily="49" charset="-128"/>
              <a:cs typeface="+mn-cs"/>
            </a:rPr>
            <a:t>0.83</a:t>
          </a:r>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ポイントの増加となりました。実質単年度収支は、地方債の繰上償還が</a:t>
          </a:r>
          <a:r>
            <a:rPr lang="en-US" altLang="ja-JP" sz="1200" b="0" smtClean="0">
              <a:solidFill>
                <a:schemeClr val="dk1"/>
              </a:solidFill>
              <a:latin typeface="ＭＳ ゴシック" panose="020B0609070205080204" pitchFamily="49" charset="-128"/>
              <a:ea typeface="ＭＳ ゴシック" panose="020B0609070205080204" pitchFamily="49" charset="-128"/>
              <a:cs typeface="+mn-cs"/>
            </a:rPr>
            <a:t>280,320</a:t>
          </a:r>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千円ありましたが、</a:t>
          </a:r>
          <a:r>
            <a:rPr lang="en-US" altLang="ja-JP" sz="1200" b="0" smtClean="0">
              <a:solidFill>
                <a:schemeClr val="dk1"/>
              </a:solidFill>
              <a:latin typeface="ＭＳ ゴシック" panose="020B0609070205080204" pitchFamily="49" charset="-128"/>
              <a:ea typeface="ＭＳ ゴシック" panose="020B0609070205080204" pitchFamily="49" charset="-128"/>
              <a:cs typeface="+mn-cs"/>
            </a:rPr>
            <a:t>311,000</a:t>
          </a:r>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千円の基金取り崩しがあったため、前年度から</a:t>
          </a:r>
          <a:r>
            <a:rPr lang="en-US" altLang="ja-JP" sz="1200" b="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200" b="0" smtClean="0">
              <a:solidFill>
                <a:schemeClr val="dk1"/>
              </a:solidFill>
              <a:latin typeface="ＭＳ ゴシック" panose="020B0609070205080204" pitchFamily="49" charset="-128"/>
              <a:ea typeface="ＭＳ ゴシック" panose="020B0609070205080204" pitchFamily="49" charset="-128"/>
              <a:cs typeface="+mn-cs"/>
            </a:rPr>
            <a:t>ポイント減少しています。今後も事務事業の見直し等を推進し、健全な行財政運営に努めてまいります。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全ての会計において実質収支は黒字となり、標準財政規模に対する割合も国民健康保険事業特別会計以外は、ほぼ横ばいとなりました。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国民健康保険は、実質収支が減少したため、</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ポイント減少しました。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今後も健全な行財政運営に努めてまいります。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1" workbookViewId="0"/>
  </sheetViews>
  <sheetFormatPr defaultColWidth="0" defaultRowHeight="11.25" zeroHeight="1" x14ac:dyDescent="0.15"/>
  <cols>
    <col min="1" max="11" width="2.140625" style="181" customWidth="1"/>
    <col min="12" max="12" width="2.28515625" style="181" customWidth="1"/>
    <col min="13" max="17" width="2.42578125" style="181" customWidth="1"/>
    <col min="18" max="119" width="2.140625" style="181" customWidth="1"/>
    <col min="120" max="16384" width="0" style="181" hidden="1"/>
  </cols>
  <sheetData>
    <row r="1" spans="1:119" ht="33" customHeight="1" x14ac:dyDescent="0.15">
      <c r="A1" s="179"/>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0"/>
      <c r="DK1" s="180"/>
      <c r="DL1" s="180"/>
      <c r="DM1" s="180"/>
      <c r="DN1" s="180"/>
      <c r="DO1" s="180"/>
    </row>
    <row r="2" spans="1:119" ht="24.75" thickBot="1" x14ac:dyDescent="0.2">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79"/>
      <c r="DK3" s="179"/>
      <c r="DL3" s="179"/>
      <c r="DM3" s="179"/>
      <c r="DN3" s="179"/>
      <c r="DO3" s="179"/>
    </row>
    <row r="4" spans="1:119" ht="18.75" customHeight="1" x14ac:dyDescent="0.15">
      <c r="A4" s="180"/>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18924011</v>
      </c>
      <c r="BO4" s="461"/>
      <c r="BP4" s="461"/>
      <c r="BQ4" s="461"/>
      <c r="BR4" s="461"/>
      <c r="BS4" s="461"/>
      <c r="BT4" s="461"/>
      <c r="BU4" s="462"/>
      <c r="BV4" s="460">
        <v>18460316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v>
      </c>
      <c r="CU4" s="642"/>
      <c r="CV4" s="642"/>
      <c r="CW4" s="642"/>
      <c r="CX4" s="642"/>
      <c r="CY4" s="642"/>
      <c r="CZ4" s="642"/>
      <c r="DA4" s="643"/>
      <c r="DB4" s="641">
        <v>6.2</v>
      </c>
      <c r="DC4" s="642"/>
      <c r="DD4" s="642"/>
      <c r="DE4" s="642"/>
      <c r="DF4" s="642"/>
      <c r="DG4" s="642"/>
      <c r="DH4" s="642"/>
      <c r="DI4" s="643"/>
      <c r="DJ4" s="179"/>
      <c r="DK4" s="179"/>
      <c r="DL4" s="179"/>
      <c r="DM4" s="179"/>
      <c r="DN4" s="179"/>
      <c r="DO4" s="179"/>
    </row>
    <row r="5" spans="1:119" ht="18.75" customHeight="1" x14ac:dyDescent="0.15">
      <c r="A5" s="180"/>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18023245</v>
      </c>
      <c r="BO5" s="466"/>
      <c r="BP5" s="466"/>
      <c r="BQ5" s="466"/>
      <c r="BR5" s="466"/>
      <c r="BS5" s="466"/>
      <c r="BT5" s="466"/>
      <c r="BU5" s="467"/>
      <c r="BV5" s="465">
        <v>17619602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85.6</v>
      </c>
      <c r="CU5" s="436"/>
      <c r="CV5" s="436"/>
      <c r="CW5" s="436"/>
      <c r="CX5" s="436"/>
      <c r="CY5" s="436"/>
      <c r="CZ5" s="436"/>
      <c r="DA5" s="437"/>
      <c r="DB5" s="435">
        <v>87.2</v>
      </c>
      <c r="DC5" s="436"/>
      <c r="DD5" s="436"/>
      <c r="DE5" s="436"/>
      <c r="DF5" s="436"/>
      <c r="DG5" s="436"/>
      <c r="DH5" s="436"/>
      <c r="DI5" s="437"/>
      <c r="DJ5" s="179"/>
      <c r="DK5" s="179"/>
      <c r="DL5" s="179"/>
      <c r="DM5" s="179"/>
      <c r="DN5" s="179"/>
      <c r="DO5" s="179"/>
    </row>
    <row r="6" spans="1:119" ht="18.75" customHeight="1" x14ac:dyDescent="0.15">
      <c r="A6" s="180"/>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900766</v>
      </c>
      <c r="BO6" s="466"/>
      <c r="BP6" s="466"/>
      <c r="BQ6" s="466"/>
      <c r="BR6" s="466"/>
      <c r="BS6" s="466"/>
      <c r="BT6" s="466"/>
      <c r="BU6" s="467"/>
      <c r="BV6" s="465">
        <v>840714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90.8</v>
      </c>
      <c r="CU6" s="616"/>
      <c r="CV6" s="616"/>
      <c r="CW6" s="616"/>
      <c r="CX6" s="616"/>
      <c r="CY6" s="616"/>
      <c r="CZ6" s="616"/>
      <c r="DA6" s="617"/>
      <c r="DB6" s="615">
        <v>93.4</v>
      </c>
      <c r="DC6" s="616"/>
      <c r="DD6" s="616"/>
      <c r="DE6" s="616"/>
      <c r="DF6" s="616"/>
      <c r="DG6" s="616"/>
      <c r="DH6" s="616"/>
      <c r="DI6" s="617"/>
      <c r="DJ6" s="179"/>
      <c r="DK6" s="179"/>
      <c r="DL6" s="179"/>
      <c r="DM6" s="179"/>
      <c r="DN6" s="179"/>
      <c r="DO6" s="179"/>
    </row>
    <row r="7" spans="1:119" ht="18.75" customHeight="1" x14ac:dyDescent="0.15">
      <c r="A7" s="180"/>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137293</v>
      </c>
      <c r="BO7" s="466"/>
      <c r="BP7" s="466"/>
      <c r="BQ7" s="466"/>
      <c r="BR7" s="466"/>
      <c r="BS7" s="466"/>
      <c r="BT7" s="466"/>
      <c r="BU7" s="467"/>
      <c r="BV7" s="465">
        <v>154269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10833998</v>
      </c>
      <c r="CU7" s="466"/>
      <c r="CV7" s="466"/>
      <c r="CW7" s="466"/>
      <c r="CX7" s="466"/>
      <c r="CY7" s="466"/>
      <c r="CZ7" s="466"/>
      <c r="DA7" s="467"/>
      <c r="DB7" s="465">
        <v>11038934</v>
      </c>
      <c r="DC7" s="466"/>
      <c r="DD7" s="466"/>
      <c r="DE7" s="466"/>
      <c r="DF7" s="466"/>
      <c r="DG7" s="466"/>
      <c r="DH7" s="466"/>
      <c r="DI7" s="467"/>
      <c r="DJ7" s="179"/>
      <c r="DK7" s="179"/>
      <c r="DL7" s="179"/>
      <c r="DM7" s="179"/>
      <c r="DN7" s="179"/>
      <c r="DO7" s="179"/>
    </row>
    <row r="8" spans="1:119" ht="18.75" customHeight="1" thickBot="1" x14ac:dyDescent="0.2">
      <c r="A8" s="180"/>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763473</v>
      </c>
      <c r="BO8" s="466"/>
      <c r="BP8" s="466"/>
      <c r="BQ8" s="466"/>
      <c r="BR8" s="466"/>
      <c r="BS8" s="466"/>
      <c r="BT8" s="466"/>
      <c r="BU8" s="467"/>
      <c r="BV8" s="465">
        <v>686445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0.76</v>
      </c>
      <c r="DC8" s="579"/>
      <c r="DD8" s="579"/>
      <c r="DE8" s="579"/>
      <c r="DF8" s="579"/>
      <c r="DG8" s="579"/>
      <c r="DH8" s="579"/>
      <c r="DI8" s="580"/>
      <c r="DJ8" s="179"/>
      <c r="DK8" s="179"/>
      <c r="DL8" s="179"/>
      <c r="DM8" s="179"/>
      <c r="DN8" s="179"/>
      <c r="DO8" s="179"/>
    </row>
    <row r="9" spans="1:119" ht="18.75" customHeight="1" thickBot="1" x14ac:dyDescent="0.2">
      <c r="A9" s="180"/>
      <c r="B9" s="604" t="s">
        <v>112</v>
      </c>
      <c r="C9" s="605"/>
      <c r="D9" s="605"/>
      <c r="E9" s="605"/>
      <c r="F9" s="605"/>
      <c r="G9" s="605"/>
      <c r="H9" s="605"/>
      <c r="I9" s="605"/>
      <c r="J9" s="605"/>
      <c r="K9" s="528"/>
      <c r="L9" s="606" t="s">
        <v>113</v>
      </c>
      <c r="M9" s="607"/>
      <c r="N9" s="607"/>
      <c r="O9" s="607"/>
      <c r="P9" s="607"/>
      <c r="Q9" s="608"/>
      <c r="R9" s="609">
        <v>54354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77028</v>
      </c>
      <c r="BO9" s="466"/>
      <c r="BP9" s="466"/>
      <c r="BQ9" s="466"/>
      <c r="BR9" s="466"/>
      <c r="BS9" s="466"/>
      <c r="BT9" s="466"/>
      <c r="BU9" s="467"/>
      <c r="BV9" s="465">
        <v>-16072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v>
      </c>
      <c r="CU9" s="436"/>
      <c r="CV9" s="436"/>
      <c r="CW9" s="436"/>
      <c r="CX9" s="436"/>
      <c r="CY9" s="436"/>
      <c r="CZ9" s="436"/>
      <c r="DA9" s="437"/>
      <c r="DB9" s="435">
        <v>12.4</v>
      </c>
      <c r="DC9" s="436"/>
      <c r="DD9" s="436"/>
      <c r="DE9" s="436"/>
      <c r="DF9" s="436"/>
      <c r="DG9" s="436"/>
      <c r="DH9" s="436"/>
      <c r="DI9" s="437"/>
      <c r="DJ9" s="179"/>
      <c r="DK9" s="179"/>
      <c r="DL9" s="179"/>
      <c r="DM9" s="179"/>
      <c r="DN9" s="179"/>
      <c r="DO9" s="179"/>
    </row>
    <row r="10" spans="1:119" ht="18.75" customHeight="1" thickBot="1" x14ac:dyDescent="0.2">
      <c r="A10" s="180"/>
      <c r="B10" s="604"/>
      <c r="C10" s="605"/>
      <c r="D10" s="605"/>
      <c r="E10" s="605"/>
      <c r="F10" s="605"/>
      <c r="G10" s="605"/>
      <c r="H10" s="605"/>
      <c r="I10" s="605"/>
      <c r="J10" s="605"/>
      <c r="K10" s="528"/>
      <c r="L10" s="438" t="s">
        <v>119</v>
      </c>
      <c r="M10" s="439"/>
      <c r="N10" s="439"/>
      <c r="O10" s="439"/>
      <c r="P10" s="439"/>
      <c r="Q10" s="440"/>
      <c r="R10" s="441">
        <v>51950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806</v>
      </c>
      <c r="BO10" s="466"/>
      <c r="BP10" s="466"/>
      <c r="BQ10" s="466"/>
      <c r="BR10" s="466"/>
      <c r="BS10" s="466"/>
      <c r="BT10" s="466"/>
      <c r="BU10" s="467"/>
      <c r="BV10" s="465">
        <v>930</v>
      </c>
      <c r="BW10" s="466"/>
      <c r="BX10" s="466"/>
      <c r="BY10" s="466"/>
      <c r="BZ10" s="466"/>
      <c r="CA10" s="466"/>
      <c r="CB10" s="466"/>
      <c r="CC10" s="467"/>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280320</v>
      </c>
      <c r="BO11" s="466"/>
      <c r="BP11" s="466"/>
      <c r="BQ11" s="466"/>
      <c r="BR11" s="466"/>
      <c r="BS11" s="466"/>
      <c r="BT11" s="466"/>
      <c r="BU11" s="467"/>
      <c r="BV11" s="465">
        <v>251280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79"/>
      <c r="DK11" s="179"/>
      <c r="DL11" s="179"/>
      <c r="DM11" s="179"/>
      <c r="DN11" s="179"/>
      <c r="DO11" s="179"/>
    </row>
    <row r="12" spans="1:119" ht="18.75" customHeight="1" x14ac:dyDescent="0.15">
      <c r="A12" s="180"/>
      <c r="B12" s="581" t="s">
        <v>131</v>
      </c>
      <c r="C12" s="582"/>
      <c r="D12" s="582"/>
      <c r="E12" s="582"/>
      <c r="F12" s="582"/>
      <c r="G12" s="582"/>
      <c r="H12" s="582"/>
      <c r="I12" s="582"/>
      <c r="J12" s="582"/>
      <c r="K12" s="583"/>
      <c r="L12" s="590" t="s">
        <v>132</v>
      </c>
      <c r="M12" s="591"/>
      <c r="N12" s="591"/>
      <c r="O12" s="591"/>
      <c r="P12" s="591"/>
      <c r="Q12" s="592"/>
      <c r="R12" s="593">
        <v>54686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109</v>
      </c>
      <c r="AV12" s="523"/>
      <c r="AW12" s="523"/>
      <c r="AX12" s="523"/>
      <c r="AY12" s="445" t="s">
        <v>136</v>
      </c>
      <c r="AZ12" s="446"/>
      <c r="BA12" s="446"/>
      <c r="BB12" s="446"/>
      <c r="BC12" s="446"/>
      <c r="BD12" s="446"/>
      <c r="BE12" s="446"/>
      <c r="BF12" s="446"/>
      <c r="BG12" s="446"/>
      <c r="BH12" s="446"/>
      <c r="BI12" s="446"/>
      <c r="BJ12" s="446"/>
      <c r="BK12" s="446"/>
      <c r="BL12" s="446"/>
      <c r="BM12" s="447"/>
      <c r="BN12" s="465">
        <v>311000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79"/>
      <c r="DK12" s="179"/>
      <c r="DL12" s="179"/>
      <c r="DM12" s="179"/>
      <c r="DN12" s="179"/>
      <c r="DO12" s="179"/>
    </row>
    <row r="13" spans="1:119" ht="18.75" customHeight="1" x14ac:dyDescent="0.15">
      <c r="A13" s="180"/>
      <c r="B13" s="584"/>
      <c r="C13" s="585"/>
      <c r="D13" s="585"/>
      <c r="E13" s="585"/>
      <c r="F13" s="585"/>
      <c r="G13" s="585"/>
      <c r="H13" s="585"/>
      <c r="I13" s="585"/>
      <c r="J13" s="585"/>
      <c r="K13" s="586"/>
      <c r="L13" s="190"/>
      <c r="M13" s="565" t="s">
        <v>139</v>
      </c>
      <c r="N13" s="566"/>
      <c r="O13" s="566"/>
      <c r="P13" s="566"/>
      <c r="Q13" s="567"/>
      <c r="R13" s="568">
        <v>52397</v>
      </c>
      <c r="S13" s="569"/>
      <c r="T13" s="569"/>
      <c r="U13" s="569"/>
      <c r="V13" s="570"/>
      <c r="W13" s="556" t="s">
        <v>140</v>
      </c>
      <c r="X13" s="478"/>
      <c r="Y13" s="478"/>
      <c r="Z13" s="478"/>
      <c r="AA13" s="478"/>
      <c r="AB13" s="479"/>
      <c r="AC13" s="441">
        <v>580</v>
      </c>
      <c r="AD13" s="442"/>
      <c r="AE13" s="442"/>
      <c r="AF13" s="442"/>
      <c r="AG13" s="443"/>
      <c r="AH13" s="441">
        <v>637</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47154</v>
      </c>
      <c r="BO13" s="466"/>
      <c r="BP13" s="466"/>
      <c r="BQ13" s="466"/>
      <c r="BR13" s="466"/>
      <c r="BS13" s="466"/>
      <c r="BT13" s="466"/>
      <c r="BU13" s="467"/>
      <c r="BV13" s="465">
        <v>236138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1.1000000000000001</v>
      </c>
      <c r="CU13" s="436"/>
      <c r="CV13" s="436"/>
      <c r="CW13" s="436"/>
      <c r="CX13" s="436"/>
      <c r="CY13" s="436"/>
      <c r="CZ13" s="436"/>
      <c r="DA13" s="437"/>
      <c r="DB13" s="435">
        <v>1.6</v>
      </c>
      <c r="DC13" s="436"/>
      <c r="DD13" s="436"/>
      <c r="DE13" s="436"/>
      <c r="DF13" s="436"/>
      <c r="DG13" s="436"/>
      <c r="DH13" s="436"/>
      <c r="DI13" s="437"/>
      <c r="DJ13" s="179"/>
      <c r="DK13" s="179"/>
      <c r="DL13" s="179"/>
      <c r="DM13" s="179"/>
      <c r="DN13" s="179"/>
      <c r="DO13" s="179"/>
    </row>
    <row r="14" spans="1:119" ht="18.75" customHeight="1" thickBot="1" x14ac:dyDescent="0.2">
      <c r="A14" s="180"/>
      <c r="B14" s="584"/>
      <c r="C14" s="585"/>
      <c r="D14" s="585"/>
      <c r="E14" s="585"/>
      <c r="F14" s="585"/>
      <c r="G14" s="585"/>
      <c r="H14" s="585"/>
      <c r="I14" s="585"/>
      <c r="J14" s="585"/>
      <c r="K14" s="586"/>
      <c r="L14" s="558" t="s">
        <v>145</v>
      </c>
      <c r="M14" s="599"/>
      <c r="N14" s="599"/>
      <c r="O14" s="599"/>
      <c r="P14" s="599"/>
      <c r="Q14" s="600"/>
      <c r="R14" s="568">
        <v>54295</v>
      </c>
      <c r="S14" s="569"/>
      <c r="T14" s="569"/>
      <c r="U14" s="569"/>
      <c r="V14" s="570"/>
      <c r="W14" s="571"/>
      <c r="X14" s="481"/>
      <c r="Y14" s="481"/>
      <c r="Z14" s="481"/>
      <c r="AA14" s="481"/>
      <c r="AB14" s="482"/>
      <c r="AC14" s="561">
        <v>2.2000000000000002</v>
      </c>
      <c r="AD14" s="562"/>
      <c r="AE14" s="562"/>
      <c r="AF14" s="562"/>
      <c r="AG14" s="563"/>
      <c r="AH14" s="561">
        <v>2.6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79"/>
      <c r="DK14" s="179"/>
      <c r="DL14" s="179"/>
      <c r="DM14" s="179"/>
      <c r="DN14" s="179"/>
      <c r="DO14" s="179"/>
    </row>
    <row r="15" spans="1:119" ht="18.75" customHeight="1" x14ac:dyDescent="0.15">
      <c r="A15" s="180"/>
      <c r="B15" s="584"/>
      <c r="C15" s="585"/>
      <c r="D15" s="585"/>
      <c r="E15" s="585"/>
      <c r="F15" s="585"/>
      <c r="G15" s="585"/>
      <c r="H15" s="585"/>
      <c r="I15" s="585"/>
      <c r="J15" s="585"/>
      <c r="K15" s="586"/>
      <c r="L15" s="190"/>
      <c r="M15" s="565" t="s">
        <v>147</v>
      </c>
      <c r="N15" s="566"/>
      <c r="O15" s="566"/>
      <c r="P15" s="566"/>
      <c r="Q15" s="567"/>
      <c r="R15" s="568">
        <v>52102</v>
      </c>
      <c r="S15" s="569"/>
      <c r="T15" s="569"/>
      <c r="U15" s="569"/>
      <c r="V15" s="570"/>
      <c r="W15" s="556" t="s">
        <v>148</v>
      </c>
      <c r="X15" s="478"/>
      <c r="Y15" s="478"/>
      <c r="Z15" s="478"/>
      <c r="AA15" s="478"/>
      <c r="AB15" s="479"/>
      <c r="AC15" s="441">
        <v>7992</v>
      </c>
      <c r="AD15" s="442"/>
      <c r="AE15" s="442"/>
      <c r="AF15" s="442"/>
      <c r="AG15" s="443"/>
      <c r="AH15" s="441">
        <v>7611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6602758</v>
      </c>
      <c r="BO15" s="461"/>
      <c r="BP15" s="461"/>
      <c r="BQ15" s="461"/>
      <c r="BR15" s="461"/>
      <c r="BS15" s="461"/>
      <c r="BT15" s="461"/>
      <c r="BU15" s="462"/>
      <c r="BV15" s="460">
        <v>6439877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31</v>
      </c>
      <c r="AD16" s="562"/>
      <c r="AE16" s="562"/>
      <c r="AF16" s="562"/>
      <c r="AG16" s="563"/>
      <c r="AH16" s="561">
        <v>31.2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8266020</v>
      </c>
      <c r="BO16" s="466"/>
      <c r="BP16" s="466"/>
      <c r="BQ16" s="466"/>
      <c r="BR16" s="466"/>
      <c r="BS16" s="466"/>
      <c r="BT16" s="466"/>
      <c r="BU16" s="467"/>
      <c r="BV16" s="465">
        <v>8338067</v>
      </c>
      <c r="BW16" s="466"/>
      <c r="BX16" s="466"/>
      <c r="BY16" s="466"/>
      <c r="BZ16" s="466"/>
      <c r="CA16" s="466"/>
      <c r="CB16" s="466"/>
      <c r="CC16" s="467"/>
      <c r="CD16" s="194"/>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79"/>
      <c r="DK16" s="179"/>
      <c r="DL16" s="179"/>
      <c r="DM16" s="179"/>
      <c r="DN16" s="179"/>
      <c r="DO16" s="179"/>
    </row>
    <row r="17" spans="1:119" ht="18.75" customHeight="1" thickBot="1" x14ac:dyDescent="0.2">
      <c r="A17" s="180"/>
      <c r="B17" s="587"/>
      <c r="C17" s="588"/>
      <c r="D17" s="588"/>
      <c r="E17" s="588"/>
      <c r="F17" s="588"/>
      <c r="G17" s="588"/>
      <c r="H17" s="588"/>
      <c r="I17" s="588"/>
      <c r="J17" s="588"/>
      <c r="K17" s="589"/>
      <c r="L17" s="195"/>
      <c r="M17" s="550" t="s">
        <v>154</v>
      </c>
      <c r="N17" s="551"/>
      <c r="O17" s="551"/>
      <c r="P17" s="551"/>
      <c r="Q17" s="552"/>
      <c r="R17" s="553" t="s">
        <v>155</v>
      </c>
      <c r="S17" s="554"/>
      <c r="T17" s="554"/>
      <c r="U17" s="554"/>
      <c r="V17" s="555"/>
      <c r="W17" s="556" t="s">
        <v>156</v>
      </c>
      <c r="X17" s="478"/>
      <c r="Y17" s="478"/>
      <c r="Z17" s="478"/>
      <c r="AA17" s="478"/>
      <c r="AB17" s="479"/>
      <c r="AC17" s="441">
        <v>17224</v>
      </c>
      <c r="AD17" s="442"/>
      <c r="AE17" s="442"/>
      <c r="AF17" s="442"/>
      <c r="AG17" s="443"/>
      <c r="AH17" s="441">
        <v>16153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8423405</v>
      </c>
      <c r="BO17" s="466"/>
      <c r="BP17" s="466"/>
      <c r="BQ17" s="466"/>
      <c r="BR17" s="466"/>
      <c r="BS17" s="466"/>
      <c r="BT17" s="466"/>
      <c r="BU17" s="467"/>
      <c r="BV17" s="465">
        <v>8210079</v>
      </c>
      <c r="BW17" s="466"/>
      <c r="BX17" s="466"/>
      <c r="BY17" s="466"/>
      <c r="BZ17" s="466"/>
      <c r="CA17" s="466"/>
      <c r="CB17" s="466"/>
      <c r="CC17" s="467"/>
      <c r="CD17" s="194"/>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79"/>
      <c r="DK17" s="179"/>
      <c r="DL17" s="179"/>
      <c r="DM17" s="179"/>
      <c r="DN17" s="179"/>
      <c r="DO17" s="179"/>
    </row>
    <row r="18" spans="1:119" ht="18.75" customHeight="1" thickBot="1" x14ac:dyDescent="0.2">
      <c r="A18" s="180"/>
      <c r="B18" s="527" t="s">
        <v>158</v>
      </c>
      <c r="C18" s="528"/>
      <c r="D18" s="528"/>
      <c r="E18" s="529"/>
      <c r="F18" s="529"/>
      <c r="G18" s="529"/>
      <c r="H18" s="529"/>
      <c r="I18" s="529"/>
      <c r="J18" s="529"/>
      <c r="K18" s="529"/>
      <c r="L18" s="530">
        <v>28.19</v>
      </c>
      <c r="M18" s="530"/>
      <c r="N18" s="530"/>
      <c r="O18" s="530"/>
      <c r="P18" s="530"/>
      <c r="Q18" s="530"/>
      <c r="R18" s="531"/>
      <c r="S18" s="531"/>
      <c r="T18" s="531"/>
      <c r="U18" s="531"/>
      <c r="V18" s="532"/>
      <c r="W18" s="546"/>
      <c r="X18" s="547"/>
      <c r="Y18" s="547"/>
      <c r="Z18" s="547"/>
      <c r="AA18" s="547"/>
      <c r="AB18" s="557"/>
      <c r="AC18" s="429">
        <v>66.8</v>
      </c>
      <c r="AD18" s="430"/>
      <c r="AE18" s="430"/>
      <c r="AF18" s="430"/>
      <c r="AG18" s="533"/>
      <c r="AH18" s="429">
        <v>66.2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9256753</v>
      </c>
      <c r="BO18" s="466"/>
      <c r="BP18" s="466"/>
      <c r="BQ18" s="466"/>
      <c r="BR18" s="466"/>
      <c r="BS18" s="466"/>
      <c r="BT18" s="466"/>
      <c r="BU18" s="467"/>
      <c r="BV18" s="465">
        <v>9757878</v>
      </c>
      <c r="BW18" s="466"/>
      <c r="BX18" s="466"/>
      <c r="BY18" s="466"/>
      <c r="BZ18" s="466"/>
      <c r="CA18" s="466"/>
      <c r="CB18" s="466"/>
      <c r="CC18" s="467"/>
      <c r="CD18" s="194"/>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79"/>
      <c r="DK18" s="179"/>
      <c r="DL18" s="179"/>
      <c r="DM18" s="179"/>
      <c r="DN18" s="179"/>
      <c r="DO18" s="179"/>
    </row>
    <row r="19" spans="1:119" ht="18.75" customHeight="1" thickBot="1" x14ac:dyDescent="0.2">
      <c r="A19" s="180"/>
      <c r="B19" s="527" t="s">
        <v>160</v>
      </c>
      <c r="C19" s="528"/>
      <c r="D19" s="528"/>
      <c r="E19" s="529"/>
      <c r="F19" s="529"/>
      <c r="G19" s="529"/>
      <c r="H19" s="529"/>
      <c r="I19" s="529"/>
      <c r="J19" s="529"/>
      <c r="K19" s="529"/>
      <c r="L19" s="535">
        <v>1928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12478663</v>
      </c>
      <c r="BO19" s="466"/>
      <c r="BP19" s="466"/>
      <c r="BQ19" s="466"/>
      <c r="BR19" s="466"/>
      <c r="BS19" s="466"/>
      <c r="BT19" s="466"/>
      <c r="BU19" s="467"/>
      <c r="BV19" s="465">
        <v>12520493</v>
      </c>
      <c r="BW19" s="466"/>
      <c r="BX19" s="466"/>
      <c r="BY19" s="466"/>
      <c r="BZ19" s="466"/>
      <c r="CA19" s="466"/>
      <c r="CB19" s="466"/>
      <c r="CC19" s="467"/>
      <c r="CD19" s="194"/>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79"/>
      <c r="DK19" s="179"/>
      <c r="DL19" s="179"/>
      <c r="DM19" s="179"/>
      <c r="DN19" s="179"/>
      <c r="DO19" s="179"/>
    </row>
    <row r="20" spans="1:119" ht="18.75" customHeight="1" thickBot="1" x14ac:dyDescent="0.2">
      <c r="A20" s="180"/>
      <c r="B20" s="527" t="s">
        <v>162</v>
      </c>
      <c r="C20" s="528"/>
      <c r="D20" s="528"/>
      <c r="E20" s="529"/>
      <c r="F20" s="529"/>
      <c r="G20" s="529"/>
      <c r="H20" s="529"/>
      <c r="I20" s="529"/>
      <c r="J20" s="529"/>
      <c r="K20" s="529"/>
      <c r="L20" s="535">
        <v>21011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4"/>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79"/>
      <c r="DK20" s="179"/>
      <c r="DL20" s="179"/>
      <c r="DM20" s="179"/>
      <c r="DN20" s="179"/>
      <c r="DO20" s="179"/>
    </row>
    <row r="21" spans="1:119" ht="18.75" customHeight="1" x14ac:dyDescent="0.15">
      <c r="A21" s="180"/>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4"/>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79"/>
      <c r="DK21" s="179"/>
      <c r="DL21" s="179"/>
      <c r="DM21" s="179"/>
      <c r="DN21" s="179"/>
      <c r="DO21" s="179"/>
    </row>
    <row r="22" spans="1:119" ht="18.75" customHeight="1" thickBot="1" x14ac:dyDescent="0.2">
      <c r="A22" s="180"/>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4"/>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79"/>
      <c r="DK22" s="179"/>
      <c r="DL22" s="179"/>
      <c r="DM22" s="179"/>
      <c r="DN22" s="179"/>
      <c r="DO22" s="179"/>
    </row>
    <row r="23" spans="1:119" ht="18.75" customHeight="1" x14ac:dyDescent="0.15">
      <c r="A23" s="180"/>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11524902</v>
      </c>
      <c r="BO23" s="466"/>
      <c r="BP23" s="466"/>
      <c r="BQ23" s="466"/>
      <c r="BR23" s="466"/>
      <c r="BS23" s="466"/>
      <c r="BT23" s="466"/>
      <c r="BU23" s="467"/>
      <c r="BV23" s="465">
        <v>11710391</v>
      </c>
      <c r="BW23" s="466"/>
      <c r="BX23" s="466"/>
      <c r="BY23" s="466"/>
      <c r="BZ23" s="466"/>
      <c r="CA23" s="466"/>
      <c r="CB23" s="466"/>
      <c r="CC23" s="467"/>
      <c r="CD23" s="194"/>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79"/>
      <c r="DK23" s="179"/>
      <c r="DL23" s="179"/>
      <c r="DM23" s="179"/>
      <c r="DN23" s="179"/>
      <c r="DO23" s="179"/>
    </row>
    <row r="24" spans="1:119" ht="18.75" customHeight="1" thickBot="1" x14ac:dyDescent="0.2">
      <c r="A24" s="180"/>
      <c r="B24" s="497"/>
      <c r="C24" s="498"/>
      <c r="D24" s="499"/>
      <c r="E24" s="438" t="s">
        <v>171</v>
      </c>
      <c r="F24" s="439"/>
      <c r="G24" s="439"/>
      <c r="H24" s="439"/>
      <c r="I24" s="439"/>
      <c r="J24" s="439"/>
      <c r="K24" s="440"/>
      <c r="L24" s="441">
        <v>1</v>
      </c>
      <c r="M24" s="442"/>
      <c r="N24" s="442"/>
      <c r="O24" s="442"/>
      <c r="P24" s="443"/>
      <c r="Q24" s="441">
        <v>8600</v>
      </c>
      <c r="R24" s="442"/>
      <c r="S24" s="442"/>
      <c r="T24" s="442"/>
      <c r="U24" s="442"/>
      <c r="V24" s="443"/>
      <c r="W24" s="507"/>
      <c r="X24" s="498"/>
      <c r="Y24" s="499"/>
      <c r="Z24" s="438" t="s">
        <v>172</v>
      </c>
      <c r="AA24" s="439"/>
      <c r="AB24" s="439"/>
      <c r="AC24" s="439"/>
      <c r="AD24" s="439"/>
      <c r="AE24" s="439"/>
      <c r="AF24" s="439"/>
      <c r="AG24" s="440"/>
      <c r="AH24" s="441">
        <v>315</v>
      </c>
      <c r="AI24" s="442"/>
      <c r="AJ24" s="442"/>
      <c r="AK24" s="442"/>
      <c r="AL24" s="443"/>
      <c r="AM24" s="441">
        <v>900585</v>
      </c>
      <c r="AN24" s="442"/>
      <c r="AO24" s="442"/>
      <c r="AP24" s="442"/>
      <c r="AQ24" s="442"/>
      <c r="AR24" s="443"/>
      <c r="AS24" s="441">
        <v>2859</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1133052</v>
      </c>
      <c r="BO24" s="466"/>
      <c r="BP24" s="466"/>
      <c r="BQ24" s="466"/>
      <c r="BR24" s="466"/>
      <c r="BS24" s="466"/>
      <c r="BT24" s="466"/>
      <c r="BU24" s="467"/>
      <c r="BV24" s="465">
        <v>1320441</v>
      </c>
      <c r="BW24" s="466"/>
      <c r="BX24" s="466"/>
      <c r="BY24" s="466"/>
      <c r="BZ24" s="466"/>
      <c r="CA24" s="466"/>
      <c r="CB24" s="466"/>
      <c r="CC24" s="467"/>
      <c r="CD24" s="194"/>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79"/>
      <c r="DK24" s="179"/>
      <c r="DL24" s="179"/>
      <c r="DM24" s="179"/>
      <c r="DN24" s="179"/>
      <c r="DO24" s="179"/>
    </row>
    <row r="25" spans="1:119" s="179" customFormat="1" ht="18.75" customHeight="1" x14ac:dyDescent="0.15">
      <c r="A25" s="180"/>
      <c r="B25" s="497"/>
      <c r="C25" s="498"/>
      <c r="D25" s="499"/>
      <c r="E25" s="438" t="s">
        <v>174</v>
      </c>
      <c r="F25" s="439"/>
      <c r="G25" s="439"/>
      <c r="H25" s="439"/>
      <c r="I25" s="439"/>
      <c r="J25" s="439"/>
      <c r="K25" s="440"/>
      <c r="L25" s="441">
        <v>1</v>
      </c>
      <c r="M25" s="442"/>
      <c r="N25" s="442"/>
      <c r="O25" s="442"/>
      <c r="P25" s="443"/>
      <c r="Q25" s="441">
        <v>7200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129</v>
      </c>
      <c r="AN25" s="442"/>
      <c r="AO25" s="442"/>
      <c r="AP25" s="442"/>
      <c r="AQ25" s="442"/>
      <c r="AR25" s="443"/>
      <c r="AS25" s="441" t="s">
        <v>129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2543023</v>
      </c>
      <c r="BO25" s="461"/>
      <c r="BP25" s="461"/>
      <c r="BQ25" s="461"/>
      <c r="BR25" s="461"/>
      <c r="BS25" s="461"/>
      <c r="BT25" s="461"/>
      <c r="BU25" s="462"/>
      <c r="BV25" s="460">
        <v>153600</v>
      </c>
      <c r="BW25" s="461"/>
      <c r="BX25" s="461"/>
      <c r="BY25" s="461"/>
      <c r="BZ25" s="461"/>
      <c r="CA25" s="461"/>
      <c r="CB25" s="461"/>
      <c r="CC25" s="462"/>
      <c r="CD25" s="194"/>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79" customFormat="1" ht="18.75" customHeight="1" x14ac:dyDescent="0.15">
      <c r="A26" s="180"/>
      <c r="B26" s="497"/>
      <c r="C26" s="498"/>
      <c r="D26" s="499"/>
      <c r="E26" s="438" t="s">
        <v>177</v>
      </c>
      <c r="F26" s="439"/>
      <c r="G26" s="439"/>
      <c r="H26" s="439"/>
      <c r="I26" s="439"/>
      <c r="J26" s="439"/>
      <c r="K26" s="440"/>
      <c r="L26" s="441">
        <v>1</v>
      </c>
      <c r="M26" s="442"/>
      <c r="N26" s="442"/>
      <c r="O26" s="442"/>
      <c r="P26" s="443"/>
      <c r="Q26" s="441">
        <v>6500</v>
      </c>
      <c r="R26" s="442"/>
      <c r="S26" s="442"/>
      <c r="T26" s="442"/>
      <c r="U26" s="442"/>
      <c r="V26" s="443"/>
      <c r="W26" s="507"/>
      <c r="X26" s="498"/>
      <c r="Y26" s="499"/>
      <c r="Z26" s="438" t="s">
        <v>178</v>
      </c>
      <c r="AA26" s="520"/>
      <c r="AB26" s="520"/>
      <c r="AC26" s="520"/>
      <c r="AD26" s="520"/>
      <c r="AE26" s="520"/>
      <c r="AF26" s="520"/>
      <c r="AG26" s="521"/>
      <c r="AH26" s="441">
        <v>14</v>
      </c>
      <c r="AI26" s="442"/>
      <c r="AJ26" s="442"/>
      <c r="AK26" s="442"/>
      <c r="AL26" s="443"/>
      <c r="AM26" s="441">
        <v>31262</v>
      </c>
      <c r="AN26" s="442"/>
      <c r="AO26" s="442"/>
      <c r="AP26" s="442"/>
      <c r="AQ26" s="442"/>
      <c r="AR26" s="443"/>
      <c r="AS26" s="441">
        <v>2233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194"/>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0"/>
      <c r="B27" s="497"/>
      <c r="C27" s="498"/>
      <c r="D27" s="499"/>
      <c r="E27" s="438" t="s">
        <v>180</v>
      </c>
      <c r="F27" s="439"/>
      <c r="G27" s="439"/>
      <c r="H27" s="439"/>
      <c r="I27" s="439"/>
      <c r="J27" s="439"/>
      <c r="K27" s="440"/>
      <c r="L27" s="441">
        <v>1</v>
      </c>
      <c r="M27" s="442"/>
      <c r="N27" s="442"/>
      <c r="O27" s="442"/>
      <c r="P27" s="443"/>
      <c r="Q27" s="441">
        <v>3850</v>
      </c>
      <c r="R27" s="442"/>
      <c r="S27" s="442"/>
      <c r="T27" s="442"/>
      <c r="U27" s="442"/>
      <c r="V27" s="443"/>
      <c r="W27" s="507"/>
      <c r="X27" s="498"/>
      <c r="Y27" s="499"/>
      <c r="Z27" s="438" t="s">
        <v>181</v>
      </c>
      <c r="AA27" s="439"/>
      <c r="AB27" s="439"/>
      <c r="AC27" s="439"/>
      <c r="AD27" s="439"/>
      <c r="AE27" s="439"/>
      <c r="AF27" s="439"/>
      <c r="AG27" s="440"/>
      <c r="AH27" s="441">
        <v>11</v>
      </c>
      <c r="AI27" s="442"/>
      <c r="AJ27" s="442"/>
      <c r="AK27" s="442"/>
      <c r="AL27" s="443"/>
      <c r="AM27" s="441">
        <v>26719</v>
      </c>
      <c r="AN27" s="442"/>
      <c r="AO27" s="442"/>
      <c r="AP27" s="442"/>
      <c r="AQ27" s="442"/>
      <c r="AR27" s="443"/>
      <c r="AS27" s="441">
        <v>2429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189407</v>
      </c>
      <c r="BO27" s="469"/>
      <c r="BP27" s="469"/>
      <c r="BQ27" s="469"/>
      <c r="BR27" s="469"/>
      <c r="BS27" s="469"/>
      <c r="BT27" s="469"/>
      <c r="BU27" s="470"/>
      <c r="BV27" s="468">
        <v>189388</v>
      </c>
      <c r="BW27" s="469"/>
      <c r="BX27" s="469"/>
      <c r="BY27" s="469"/>
      <c r="BZ27" s="469"/>
      <c r="CA27" s="469"/>
      <c r="CB27" s="469"/>
      <c r="CC27" s="470"/>
      <c r="CD27" s="196"/>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79"/>
      <c r="DK27" s="179"/>
      <c r="DL27" s="179"/>
      <c r="DM27" s="179"/>
      <c r="DN27" s="179"/>
      <c r="DO27" s="179"/>
    </row>
    <row r="28" spans="1:119" ht="18.75" customHeight="1" x14ac:dyDescent="0.15">
      <c r="A28" s="180"/>
      <c r="B28" s="497"/>
      <c r="C28" s="498"/>
      <c r="D28" s="499"/>
      <c r="E28" s="438" t="s">
        <v>183</v>
      </c>
      <c r="F28" s="439"/>
      <c r="G28" s="439"/>
      <c r="H28" s="439"/>
      <c r="I28" s="439"/>
      <c r="J28" s="439"/>
      <c r="K28" s="440"/>
      <c r="L28" s="441">
        <v>1</v>
      </c>
      <c r="M28" s="442"/>
      <c r="N28" s="442"/>
      <c r="O28" s="442"/>
      <c r="P28" s="443"/>
      <c r="Q28" s="441">
        <v>3300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129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2283492</v>
      </c>
      <c r="BO28" s="461"/>
      <c r="BP28" s="461"/>
      <c r="BQ28" s="461"/>
      <c r="BR28" s="461"/>
      <c r="BS28" s="461"/>
      <c r="BT28" s="461"/>
      <c r="BU28" s="462"/>
      <c r="BV28" s="460">
        <v>2593686</v>
      </c>
      <c r="BW28" s="461"/>
      <c r="BX28" s="461"/>
      <c r="BY28" s="461"/>
      <c r="BZ28" s="461"/>
      <c r="CA28" s="461"/>
      <c r="CB28" s="461"/>
      <c r="CC28" s="462"/>
      <c r="CD28" s="194"/>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79"/>
      <c r="DK28" s="179"/>
      <c r="DL28" s="179"/>
      <c r="DM28" s="179"/>
      <c r="DN28" s="179"/>
      <c r="DO28" s="179"/>
    </row>
    <row r="29" spans="1:119" ht="18.75" customHeight="1" x14ac:dyDescent="0.15">
      <c r="A29" s="180"/>
      <c r="B29" s="497"/>
      <c r="C29" s="498"/>
      <c r="D29" s="499"/>
      <c r="E29" s="438" t="s">
        <v>186</v>
      </c>
      <c r="F29" s="439"/>
      <c r="G29" s="439"/>
      <c r="H29" s="439"/>
      <c r="I29" s="439"/>
      <c r="J29" s="439"/>
      <c r="K29" s="440"/>
      <c r="L29" s="441">
        <v>16</v>
      </c>
      <c r="M29" s="442"/>
      <c r="N29" s="442"/>
      <c r="O29" s="442"/>
      <c r="P29" s="443"/>
      <c r="Q29" s="441">
        <v>3080</v>
      </c>
      <c r="R29" s="442"/>
      <c r="S29" s="442"/>
      <c r="T29" s="442"/>
      <c r="U29" s="442"/>
      <c r="V29" s="443"/>
      <c r="W29" s="508"/>
      <c r="X29" s="509"/>
      <c r="Y29" s="510"/>
      <c r="Z29" s="438" t="s">
        <v>187</v>
      </c>
      <c r="AA29" s="439"/>
      <c r="AB29" s="439"/>
      <c r="AC29" s="439"/>
      <c r="AD29" s="439"/>
      <c r="AE29" s="439"/>
      <c r="AF29" s="439"/>
      <c r="AG29" s="440"/>
      <c r="AH29" s="441">
        <v>326</v>
      </c>
      <c r="AI29" s="442"/>
      <c r="AJ29" s="442"/>
      <c r="AK29" s="442"/>
      <c r="AL29" s="443"/>
      <c r="AM29" s="441">
        <v>927304</v>
      </c>
      <c r="AN29" s="442"/>
      <c r="AO29" s="442"/>
      <c r="AP29" s="442"/>
      <c r="AQ29" s="442"/>
      <c r="AR29" s="443"/>
      <c r="AS29" s="441">
        <v>2844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1207687</v>
      </c>
      <c r="BO29" s="466"/>
      <c r="BP29" s="466"/>
      <c r="BQ29" s="466"/>
      <c r="BR29" s="466"/>
      <c r="BS29" s="466"/>
      <c r="BT29" s="466"/>
      <c r="BU29" s="467"/>
      <c r="BV29" s="465">
        <v>1207306</v>
      </c>
      <c r="BW29" s="466"/>
      <c r="BX29" s="466"/>
      <c r="BY29" s="466"/>
      <c r="BZ29" s="466"/>
      <c r="CA29" s="466"/>
      <c r="CB29" s="466"/>
      <c r="CC29" s="467"/>
      <c r="CD29" s="196"/>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79"/>
      <c r="DK29" s="179"/>
      <c r="DL29" s="179"/>
      <c r="DM29" s="179"/>
      <c r="DN29" s="179"/>
      <c r="DO29" s="179"/>
    </row>
    <row r="30" spans="1:119" ht="18.75" customHeight="1" thickBot="1" x14ac:dyDescent="0.2">
      <c r="A30" s="180"/>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6515817</v>
      </c>
      <c r="BO30" s="469"/>
      <c r="BP30" s="469"/>
      <c r="BQ30" s="469"/>
      <c r="BR30" s="469"/>
      <c r="BS30" s="469"/>
      <c r="BT30" s="469"/>
      <c r="BU30" s="470"/>
      <c r="BV30" s="468">
        <v>6469055</v>
      </c>
      <c r="BW30" s="469"/>
      <c r="BX30" s="469"/>
      <c r="BY30" s="469"/>
      <c r="BZ30" s="469"/>
      <c r="CA30" s="469"/>
      <c r="CB30" s="469"/>
      <c r="CC30" s="47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190</v>
      </c>
      <c r="D32" s="207"/>
      <c r="E32" s="207"/>
      <c r="F32" s="204"/>
      <c r="G32" s="204"/>
      <c r="H32" s="204"/>
      <c r="I32" s="204"/>
      <c r="J32" s="204"/>
      <c r="K32" s="204"/>
      <c r="L32" s="204"/>
      <c r="M32" s="204"/>
      <c r="N32" s="204"/>
      <c r="O32" s="204"/>
      <c r="P32" s="204"/>
      <c r="Q32" s="204"/>
      <c r="R32" s="204"/>
      <c r="S32" s="204"/>
      <c r="T32" s="204"/>
      <c r="U32" s="204" t="s">
        <v>191</v>
      </c>
      <c r="V32" s="204"/>
      <c r="W32" s="204"/>
      <c r="X32" s="204"/>
      <c r="Y32" s="204"/>
      <c r="Z32" s="204"/>
      <c r="AA32" s="204"/>
      <c r="AB32" s="204"/>
      <c r="AC32" s="204"/>
      <c r="AD32" s="204"/>
      <c r="AE32" s="204"/>
      <c r="AF32" s="204"/>
      <c r="AG32" s="204"/>
      <c r="AH32" s="204"/>
      <c r="AI32" s="204"/>
      <c r="AJ32" s="204"/>
      <c r="AK32" s="204"/>
      <c r="AL32" s="204"/>
      <c r="AM32" s="208" t="s">
        <v>192</v>
      </c>
      <c r="AN32" s="204"/>
      <c r="AO32" s="204"/>
      <c r="AP32" s="204"/>
      <c r="AQ32" s="204"/>
      <c r="AR32" s="204"/>
      <c r="AS32" s="208"/>
      <c r="AT32" s="208"/>
      <c r="AU32" s="208"/>
      <c r="AV32" s="208"/>
      <c r="AW32" s="208"/>
      <c r="AX32" s="208"/>
      <c r="AY32" s="208"/>
      <c r="AZ32" s="208"/>
      <c r="BA32" s="208"/>
      <c r="BB32" s="204"/>
      <c r="BC32" s="208"/>
      <c r="BD32" s="204"/>
      <c r="BE32" s="208" t="s">
        <v>193</v>
      </c>
      <c r="BF32" s="204"/>
      <c r="BG32" s="204"/>
      <c r="BH32" s="204"/>
      <c r="BI32" s="204"/>
      <c r="BJ32" s="208"/>
      <c r="BK32" s="208"/>
      <c r="BL32" s="208"/>
      <c r="BM32" s="208"/>
      <c r="BN32" s="208"/>
      <c r="BO32" s="208"/>
      <c r="BP32" s="208"/>
      <c r="BQ32" s="208"/>
      <c r="BR32" s="204"/>
      <c r="BS32" s="204"/>
      <c r="BT32" s="204"/>
      <c r="BU32" s="204"/>
      <c r="BV32" s="204"/>
      <c r="BW32" s="204" t="s">
        <v>194</v>
      </c>
      <c r="BX32" s="204"/>
      <c r="BY32" s="204"/>
      <c r="BZ32" s="204"/>
      <c r="CA32" s="204"/>
      <c r="CB32" s="208"/>
      <c r="CC32" s="208"/>
      <c r="CD32" s="208"/>
      <c r="CE32" s="208"/>
      <c r="CF32" s="208"/>
      <c r="CG32" s="208"/>
      <c r="CH32" s="208"/>
      <c r="CI32" s="208"/>
      <c r="CJ32" s="208"/>
      <c r="CK32" s="208"/>
      <c r="CL32" s="208"/>
      <c r="CM32" s="208"/>
      <c r="CN32" s="208"/>
      <c r="CO32" s="208" t="s">
        <v>195</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28" t="s">
        <v>196</v>
      </c>
      <c r="D33" s="428"/>
      <c r="E33" s="427" t="s">
        <v>197</v>
      </c>
      <c r="F33" s="427"/>
      <c r="G33" s="427"/>
      <c r="H33" s="427"/>
      <c r="I33" s="427"/>
      <c r="J33" s="427"/>
      <c r="K33" s="427"/>
      <c r="L33" s="427"/>
      <c r="M33" s="427"/>
      <c r="N33" s="427"/>
      <c r="O33" s="427"/>
      <c r="P33" s="427"/>
      <c r="Q33" s="427"/>
      <c r="R33" s="427"/>
      <c r="S33" s="427"/>
      <c r="T33" s="209"/>
      <c r="U33" s="428" t="s">
        <v>198</v>
      </c>
      <c r="V33" s="428"/>
      <c r="W33" s="427" t="s">
        <v>197</v>
      </c>
      <c r="X33" s="427"/>
      <c r="Y33" s="427"/>
      <c r="Z33" s="427"/>
      <c r="AA33" s="427"/>
      <c r="AB33" s="427"/>
      <c r="AC33" s="427"/>
      <c r="AD33" s="427"/>
      <c r="AE33" s="427"/>
      <c r="AF33" s="427"/>
      <c r="AG33" s="427"/>
      <c r="AH33" s="427"/>
      <c r="AI33" s="427"/>
      <c r="AJ33" s="427"/>
      <c r="AK33" s="427"/>
      <c r="AL33" s="209"/>
      <c r="AM33" s="428" t="s">
        <v>196</v>
      </c>
      <c r="AN33" s="428"/>
      <c r="AO33" s="427" t="s">
        <v>199</v>
      </c>
      <c r="AP33" s="427"/>
      <c r="AQ33" s="427"/>
      <c r="AR33" s="427"/>
      <c r="AS33" s="427"/>
      <c r="AT33" s="427"/>
      <c r="AU33" s="427"/>
      <c r="AV33" s="427"/>
      <c r="AW33" s="427"/>
      <c r="AX33" s="427"/>
      <c r="AY33" s="427"/>
      <c r="AZ33" s="427"/>
      <c r="BA33" s="427"/>
      <c r="BB33" s="427"/>
      <c r="BC33" s="427"/>
      <c r="BD33" s="210"/>
      <c r="BE33" s="427" t="s">
        <v>200</v>
      </c>
      <c r="BF33" s="427"/>
      <c r="BG33" s="427" t="s">
        <v>201</v>
      </c>
      <c r="BH33" s="427"/>
      <c r="BI33" s="427"/>
      <c r="BJ33" s="427"/>
      <c r="BK33" s="427"/>
      <c r="BL33" s="427"/>
      <c r="BM33" s="427"/>
      <c r="BN33" s="427"/>
      <c r="BO33" s="427"/>
      <c r="BP33" s="427"/>
      <c r="BQ33" s="427"/>
      <c r="BR33" s="427"/>
      <c r="BS33" s="427"/>
      <c r="BT33" s="427"/>
      <c r="BU33" s="427"/>
      <c r="BV33" s="210"/>
      <c r="BW33" s="428" t="s">
        <v>200</v>
      </c>
      <c r="BX33" s="428"/>
      <c r="BY33" s="427" t="s">
        <v>202</v>
      </c>
      <c r="BZ33" s="427"/>
      <c r="CA33" s="427"/>
      <c r="CB33" s="427"/>
      <c r="CC33" s="427"/>
      <c r="CD33" s="427"/>
      <c r="CE33" s="427"/>
      <c r="CF33" s="427"/>
      <c r="CG33" s="427"/>
      <c r="CH33" s="427"/>
      <c r="CI33" s="427"/>
      <c r="CJ33" s="427"/>
      <c r="CK33" s="427"/>
      <c r="CL33" s="427"/>
      <c r="CM33" s="427"/>
      <c r="CN33" s="209"/>
      <c r="CO33" s="428" t="s">
        <v>198</v>
      </c>
      <c r="CP33" s="428"/>
      <c r="CQ33" s="427" t="s">
        <v>203</v>
      </c>
      <c r="CR33" s="427"/>
      <c r="CS33" s="427"/>
      <c r="CT33" s="427"/>
      <c r="CU33" s="427"/>
      <c r="CV33" s="427"/>
      <c r="CW33" s="427"/>
      <c r="CX33" s="427"/>
      <c r="CY33" s="427"/>
      <c r="CZ33" s="427"/>
      <c r="DA33" s="427"/>
      <c r="DB33" s="427"/>
      <c r="DC33" s="427"/>
      <c r="DD33" s="427"/>
      <c r="DE33" s="427"/>
      <c r="DF33" s="209"/>
      <c r="DG33" s="426" t="s">
        <v>204</v>
      </c>
      <c r="DH33" s="426"/>
      <c r="DI33" s="211"/>
      <c r="DJ33" s="179"/>
      <c r="DK33" s="179"/>
      <c r="DL33" s="179"/>
      <c r="DM33" s="179"/>
      <c r="DN33" s="179"/>
      <c r="DO33" s="179"/>
    </row>
    <row r="34" spans="1:119" ht="32.25" customHeight="1" x14ac:dyDescent="0.15">
      <c r="A34" s="180"/>
      <c r="B34" s="206"/>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7"/>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07"/>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07"/>
      <c r="BE34" s="424">
        <f>IF(BG34="","",MAX(C34:D43,U34:V43,AM34:AN43)+1)</f>
        <v>6</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07"/>
      <c r="BW34" s="424">
        <f>IF(BY34="","",MAX(C34:D43,U34:V43,AM34:AN43,BE34:BF43)+1)</f>
        <v>8</v>
      </c>
      <c r="BX34" s="424"/>
      <c r="BY34" s="423" t="str">
        <f>IF('各会計、関係団体の財政状況及び健全化判断比率'!B68="","",'各会計、関係団体の財政状況及び健全化判断比率'!B68)</f>
        <v>西濃環境整備組合</v>
      </c>
      <c r="BZ34" s="423"/>
      <c r="CA34" s="423"/>
      <c r="CB34" s="423"/>
      <c r="CC34" s="423"/>
      <c r="CD34" s="423"/>
      <c r="CE34" s="423"/>
      <c r="CF34" s="423"/>
      <c r="CG34" s="423"/>
      <c r="CH34" s="423"/>
      <c r="CI34" s="423"/>
      <c r="CJ34" s="423"/>
      <c r="CK34" s="423"/>
      <c r="CL34" s="423"/>
      <c r="CM34" s="423"/>
      <c r="CN34" s="207"/>
      <c r="CO34" s="424">
        <f>IF(CQ34="","",MAX(C34:D43,U34:V43,AM34:AN43,BE34:BF43,BW34:BX43)+1)</f>
        <v>18</v>
      </c>
      <c r="CP34" s="424"/>
      <c r="CQ34" s="423" t="str">
        <f>IF('各会計、関係団体の財政状況及び健全化判断比率'!BS7="","",'各会計、関係団体の財政状況及び健全化判断比率'!BS7)</f>
        <v>瑞穂市土地開発公社</v>
      </c>
      <c r="CR34" s="423"/>
      <c r="CS34" s="423"/>
      <c r="CT34" s="423"/>
      <c r="CU34" s="423"/>
      <c r="CV34" s="423"/>
      <c r="CW34" s="423"/>
      <c r="CX34" s="423"/>
      <c r="CY34" s="423"/>
      <c r="CZ34" s="423"/>
      <c r="DA34" s="423"/>
      <c r="DB34" s="423"/>
      <c r="DC34" s="423"/>
      <c r="DD34" s="423"/>
      <c r="DE34" s="423"/>
      <c r="DF34" s="204"/>
      <c r="DG34" s="425" t="str">
        <f>IF('各会計、関係団体の財政状況及び健全化判断比率'!BR7="","",'各会計、関係団体の財政状況及び健全化判断比率'!BR7)</f>
        <v>〇</v>
      </c>
      <c r="DH34" s="425"/>
      <c r="DI34" s="211"/>
      <c r="DJ34" s="179"/>
      <c r="DK34" s="179"/>
      <c r="DL34" s="179"/>
      <c r="DM34" s="179"/>
      <c r="DN34" s="179"/>
      <c r="DO34" s="179"/>
    </row>
    <row r="35" spans="1:119" ht="32.25" customHeight="1" x14ac:dyDescent="0.15">
      <c r="A35" s="180"/>
      <c r="B35" s="206"/>
      <c r="C35" s="424">
        <f>IF(E35="","",C34+1)</f>
        <v>2</v>
      </c>
      <c r="D35" s="424"/>
      <c r="E35" s="423" t="str">
        <f>IF('各会計、関係団体の財政状況及び健全化判断比率'!B8="","",'各会計、関係団体の財政状況及び健全化判断比率'!B8)</f>
        <v>学校給食事業特別会計</v>
      </c>
      <c r="F35" s="423"/>
      <c r="G35" s="423"/>
      <c r="H35" s="423"/>
      <c r="I35" s="423"/>
      <c r="J35" s="423"/>
      <c r="K35" s="423"/>
      <c r="L35" s="423"/>
      <c r="M35" s="423"/>
      <c r="N35" s="423"/>
      <c r="O35" s="423"/>
      <c r="P35" s="423"/>
      <c r="Q35" s="423"/>
      <c r="R35" s="423"/>
      <c r="S35" s="423"/>
      <c r="T35" s="207"/>
      <c r="U35" s="424">
        <f>IF(W35="","",U34+1)</f>
        <v>4</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07"/>
      <c r="AM35" s="424" t="str">
        <f t="shared" ref="AM35:AM43" si="0">IF(AO35="","",AM34+1)</f>
        <v/>
      </c>
      <c r="AN35" s="424"/>
      <c r="AO35" s="423"/>
      <c r="AP35" s="423"/>
      <c r="AQ35" s="423"/>
      <c r="AR35" s="423"/>
      <c r="AS35" s="423"/>
      <c r="AT35" s="423"/>
      <c r="AU35" s="423"/>
      <c r="AV35" s="423"/>
      <c r="AW35" s="423"/>
      <c r="AX35" s="423"/>
      <c r="AY35" s="423"/>
      <c r="AZ35" s="423"/>
      <c r="BA35" s="423"/>
      <c r="BB35" s="423"/>
      <c r="BC35" s="423"/>
      <c r="BD35" s="207"/>
      <c r="BE35" s="424">
        <f t="shared" ref="BE35:BE43" si="1">IF(BG35="","",BE34+1)</f>
        <v>7</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07"/>
      <c r="BW35" s="424">
        <f t="shared" ref="BW35:BW43" si="2">IF(BY35="","",BW34+1)</f>
        <v>9</v>
      </c>
      <c r="BX35" s="424"/>
      <c r="BY35" s="423" t="str">
        <f>IF('各会計、関係団体の財政状況及び健全化判断比率'!B69="","",'各会計、関係団体の財政状況及び健全化判断比率'!B69)</f>
        <v>もとす広域連合（一般会計）</v>
      </c>
      <c r="BZ35" s="423"/>
      <c r="CA35" s="423"/>
      <c r="CB35" s="423"/>
      <c r="CC35" s="423"/>
      <c r="CD35" s="423"/>
      <c r="CE35" s="423"/>
      <c r="CF35" s="423"/>
      <c r="CG35" s="423"/>
      <c r="CH35" s="423"/>
      <c r="CI35" s="423"/>
      <c r="CJ35" s="423"/>
      <c r="CK35" s="423"/>
      <c r="CL35" s="423"/>
      <c r="CM35" s="423"/>
      <c r="CN35" s="207"/>
      <c r="CO35" s="424">
        <f t="shared" ref="CO35:CO43" si="3">IF(CQ35="","",CO34+1)</f>
        <v>19</v>
      </c>
      <c r="CP35" s="424"/>
      <c r="CQ35" s="423" t="str">
        <f>IF('各会計、関係団体の財政状況及び健全化判断比率'!BS8="","",'各会計、関係団体の財政状況及び健全化判断比率'!BS8)</f>
        <v>樽見鉄道㈱</v>
      </c>
      <c r="CR35" s="423"/>
      <c r="CS35" s="423"/>
      <c r="CT35" s="423"/>
      <c r="CU35" s="423"/>
      <c r="CV35" s="423"/>
      <c r="CW35" s="423"/>
      <c r="CX35" s="423"/>
      <c r="CY35" s="423"/>
      <c r="CZ35" s="423"/>
      <c r="DA35" s="423"/>
      <c r="DB35" s="423"/>
      <c r="DC35" s="423"/>
      <c r="DD35" s="423"/>
      <c r="DE35" s="423"/>
      <c r="DF35" s="204"/>
      <c r="DG35" s="425" t="str">
        <f>IF('各会計、関係団体の財政状況及び健全化判断比率'!BR8="","",'各会計、関係団体の財政状況及び健全化判断比率'!BR8)</f>
        <v/>
      </c>
      <c r="DH35" s="425"/>
      <c r="DI35" s="211"/>
      <c r="DJ35" s="179"/>
      <c r="DK35" s="179"/>
      <c r="DL35" s="179"/>
      <c r="DM35" s="179"/>
      <c r="DN35" s="179"/>
      <c r="DO35" s="179"/>
    </row>
    <row r="36" spans="1:119" ht="32.25" customHeight="1" x14ac:dyDescent="0.15">
      <c r="A36" s="180"/>
      <c r="B36" s="206"/>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07"/>
      <c r="U36" s="424" t="str">
        <f t="shared" ref="U36:U43" si="4">IF(W36="","",U35+1)</f>
        <v/>
      </c>
      <c r="V36" s="424"/>
      <c r="W36" s="423"/>
      <c r="X36" s="423"/>
      <c r="Y36" s="423"/>
      <c r="Z36" s="423"/>
      <c r="AA36" s="423"/>
      <c r="AB36" s="423"/>
      <c r="AC36" s="423"/>
      <c r="AD36" s="423"/>
      <c r="AE36" s="423"/>
      <c r="AF36" s="423"/>
      <c r="AG36" s="423"/>
      <c r="AH36" s="423"/>
      <c r="AI36" s="423"/>
      <c r="AJ36" s="423"/>
      <c r="AK36" s="423"/>
      <c r="AL36" s="207"/>
      <c r="AM36" s="424" t="str">
        <f t="shared" si="0"/>
        <v/>
      </c>
      <c r="AN36" s="424"/>
      <c r="AO36" s="423"/>
      <c r="AP36" s="423"/>
      <c r="AQ36" s="423"/>
      <c r="AR36" s="423"/>
      <c r="AS36" s="423"/>
      <c r="AT36" s="423"/>
      <c r="AU36" s="423"/>
      <c r="AV36" s="423"/>
      <c r="AW36" s="423"/>
      <c r="AX36" s="423"/>
      <c r="AY36" s="423"/>
      <c r="AZ36" s="423"/>
      <c r="BA36" s="423"/>
      <c r="BB36" s="423"/>
      <c r="BC36" s="423"/>
      <c r="BD36" s="207"/>
      <c r="BE36" s="424" t="str">
        <f t="shared" si="1"/>
        <v/>
      </c>
      <c r="BF36" s="424"/>
      <c r="BG36" s="423"/>
      <c r="BH36" s="423"/>
      <c r="BI36" s="423"/>
      <c r="BJ36" s="423"/>
      <c r="BK36" s="423"/>
      <c r="BL36" s="423"/>
      <c r="BM36" s="423"/>
      <c r="BN36" s="423"/>
      <c r="BO36" s="423"/>
      <c r="BP36" s="423"/>
      <c r="BQ36" s="423"/>
      <c r="BR36" s="423"/>
      <c r="BS36" s="423"/>
      <c r="BT36" s="423"/>
      <c r="BU36" s="423"/>
      <c r="BV36" s="207"/>
      <c r="BW36" s="424">
        <f t="shared" si="2"/>
        <v>10</v>
      </c>
      <c r="BX36" s="424"/>
      <c r="BY36" s="423" t="str">
        <f>IF('各会計、関係団体の財政状況及び健全化判断比率'!B70="","",'各会計、関係団体の財政状況及び健全化判断比率'!B70)</f>
        <v>もとす広域連合（介護保険特別会計）</v>
      </c>
      <c r="BZ36" s="423"/>
      <c r="CA36" s="423"/>
      <c r="CB36" s="423"/>
      <c r="CC36" s="423"/>
      <c r="CD36" s="423"/>
      <c r="CE36" s="423"/>
      <c r="CF36" s="423"/>
      <c r="CG36" s="423"/>
      <c r="CH36" s="423"/>
      <c r="CI36" s="423"/>
      <c r="CJ36" s="423"/>
      <c r="CK36" s="423"/>
      <c r="CL36" s="423"/>
      <c r="CM36" s="423"/>
      <c r="CN36" s="207"/>
      <c r="CO36" s="424">
        <f t="shared" si="3"/>
        <v>20</v>
      </c>
      <c r="CP36" s="424"/>
      <c r="CQ36" s="423" t="str">
        <f>IF('各会計、関係団体の財政状況及び健全化判断比率'!BS9="","",'各会計、関係団体の財政状況及び健全化判断比率'!BS9)</f>
        <v>（一財）瑞穂市ふれあい公共公社</v>
      </c>
      <c r="CR36" s="423"/>
      <c r="CS36" s="423"/>
      <c r="CT36" s="423"/>
      <c r="CU36" s="423"/>
      <c r="CV36" s="423"/>
      <c r="CW36" s="423"/>
      <c r="CX36" s="423"/>
      <c r="CY36" s="423"/>
      <c r="CZ36" s="423"/>
      <c r="DA36" s="423"/>
      <c r="DB36" s="423"/>
      <c r="DC36" s="423"/>
      <c r="DD36" s="423"/>
      <c r="DE36" s="423"/>
      <c r="DF36" s="204"/>
      <c r="DG36" s="425" t="str">
        <f>IF('各会計、関係団体の財政状況及び健全化判断比率'!BR9="","",'各会計、関係団体の財政状況及び健全化判断比率'!BR9)</f>
        <v/>
      </c>
      <c r="DH36" s="425"/>
      <c r="DI36" s="211"/>
      <c r="DJ36" s="179"/>
      <c r="DK36" s="179"/>
      <c r="DL36" s="179"/>
      <c r="DM36" s="179"/>
      <c r="DN36" s="179"/>
      <c r="DO36" s="179"/>
    </row>
    <row r="37" spans="1:119" ht="32.25" customHeight="1" x14ac:dyDescent="0.15">
      <c r="A37" s="180"/>
      <c r="B37" s="206"/>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07"/>
      <c r="U37" s="424" t="str">
        <f t="shared" si="4"/>
        <v/>
      </c>
      <c r="V37" s="424"/>
      <c r="W37" s="423"/>
      <c r="X37" s="423"/>
      <c r="Y37" s="423"/>
      <c r="Z37" s="423"/>
      <c r="AA37" s="423"/>
      <c r="AB37" s="423"/>
      <c r="AC37" s="423"/>
      <c r="AD37" s="423"/>
      <c r="AE37" s="423"/>
      <c r="AF37" s="423"/>
      <c r="AG37" s="423"/>
      <c r="AH37" s="423"/>
      <c r="AI37" s="423"/>
      <c r="AJ37" s="423"/>
      <c r="AK37" s="423"/>
      <c r="AL37" s="207"/>
      <c r="AM37" s="424" t="str">
        <f t="shared" si="0"/>
        <v/>
      </c>
      <c r="AN37" s="424"/>
      <c r="AO37" s="423"/>
      <c r="AP37" s="423"/>
      <c r="AQ37" s="423"/>
      <c r="AR37" s="423"/>
      <c r="AS37" s="423"/>
      <c r="AT37" s="423"/>
      <c r="AU37" s="423"/>
      <c r="AV37" s="423"/>
      <c r="AW37" s="423"/>
      <c r="AX37" s="423"/>
      <c r="AY37" s="423"/>
      <c r="AZ37" s="423"/>
      <c r="BA37" s="423"/>
      <c r="BB37" s="423"/>
      <c r="BC37" s="423"/>
      <c r="BD37" s="207"/>
      <c r="BE37" s="424" t="str">
        <f t="shared" si="1"/>
        <v/>
      </c>
      <c r="BF37" s="424"/>
      <c r="BG37" s="423"/>
      <c r="BH37" s="423"/>
      <c r="BI37" s="423"/>
      <c r="BJ37" s="423"/>
      <c r="BK37" s="423"/>
      <c r="BL37" s="423"/>
      <c r="BM37" s="423"/>
      <c r="BN37" s="423"/>
      <c r="BO37" s="423"/>
      <c r="BP37" s="423"/>
      <c r="BQ37" s="423"/>
      <c r="BR37" s="423"/>
      <c r="BS37" s="423"/>
      <c r="BT37" s="423"/>
      <c r="BU37" s="423"/>
      <c r="BV37" s="207"/>
      <c r="BW37" s="424">
        <f t="shared" si="2"/>
        <v>11</v>
      </c>
      <c r="BX37" s="424"/>
      <c r="BY37" s="423" t="str">
        <f>IF('各会計、関係団体の財政状況及び健全化判断比率'!B71="","",'各会計、関係団体の財政状況及び健全化判断比率'!B71)</f>
        <v>もとす広域連合（老人福祉施設特別会計）</v>
      </c>
      <c r="BZ37" s="423"/>
      <c r="CA37" s="423"/>
      <c r="CB37" s="423"/>
      <c r="CC37" s="423"/>
      <c r="CD37" s="423"/>
      <c r="CE37" s="423"/>
      <c r="CF37" s="423"/>
      <c r="CG37" s="423"/>
      <c r="CH37" s="423"/>
      <c r="CI37" s="423"/>
      <c r="CJ37" s="423"/>
      <c r="CK37" s="423"/>
      <c r="CL37" s="423"/>
      <c r="CM37" s="423"/>
      <c r="CN37" s="207"/>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4"/>
      <c r="DG37" s="425" t="str">
        <f>IF('各会計、関係団体の財政状況及び健全化判断比率'!BR10="","",'各会計、関係団体の財政状況及び健全化判断比率'!BR10)</f>
        <v/>
      </c>
      <c r="DH37" s="425"/>
      <c r="DI37" s="211"/>
      <c r="DJ37" s="179"/>
      <c r="DK37" s="179"/>
      <c r="DL37" s="179"/>
      <c r="DM37" s="179"/>
      <c r="DN37" s="179"/>
      <c r="DO37" s="179"/>
    </row>
    <row r="38" spans="1:119" ht="32.25" customHeight="1" x14ac:dyDescent="0.15">
      <c r="A38" s="180"/>
      <c r="B38" s="206"/>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7"/>
      <c r="U38" s="424" t="str">
        <f t="shared" si="4"/>
        <v/>
      </c>
      <c r="V38" s="424"/>
      <c r="W38" s="423"/>
      <c r="X38" s="423"/>
      <c r="Y38" s="423"/>
      <c r="Z38" s="423"/>
      <c r="AA38" s="423"/>
      <c r="AB38" s="423"/>
      <c r="AC38" s="423"/>
      <c r="AD38" s="423"/>
      <c r="AE38" s="423"/>
      <c r="AF38" s="423"/>
      <c r="AG38" s="423"/>
      <c r="AH38" s="423"/>
      <c r="AI38" s="423"/>
      <c r="AJ38" s="423"/>
      <c r="AK38" s="423"/>
      <c r="AL38" s="207"/>
      <c r="AM38" s="424" t="str">
        <f t="shared" si="0"/>
        <v/>
      </c>
      <c r="AN38" s="424"/>
      <c r="AO38" s="423"/>
      <c r="AP38" s="423"/>
      <c r="AQ38" s="423"/>
      <c r="AR38" s="423"/>
      <c r="AS38" s="423"/>
      <c r="AT38" s="423"/>
      <c r="AU38" s="423"/>
      <c r="AV38" s="423"/>
      <c r="AW38" s="423"/>
      <c r="AX38" s="423"/>
      <c r="AY38" s="423"/>
      <c r="AZ38" s="423"/>
      <c r="BA38" s="423"/>
      <c r="BB38" s="423"/>
      <c r="BC38" s="423"/>
      <c r="BD38" s="207"/>
      <c r="BE38" s="424" t="str">
        <f t="shared" si="1"/>
        <v/>
      </c>
      <c r="BF38" s="424"/>
      <c r="BG38" s="423"/>
      <c r="BH38" s="423"/>
      <c r="BI38" s="423"/>
      <c r="BJ38" s="423"/>
      <c r="BK38" s="423"/>
      <c r="BL38" s="423"/>
      <c r="BM38" s="423"/>
      <c r="BN38" s="423"/>
      <c r="BO38" s="423"/>
      <c r="BP38" s="423"/>
      <c r="BQ38" s="423"/>
      <c r="BR38" s="423"/>
      <c r="BS38" s="423"/>
      <c r="BT38" s="423"/>
      <c r="BU38" s="423"/>
      <c r="BV38" s="207"/>
      <c r="BW38" s="424">
        <f t="shared" si="2"/>
        <v>12</v>
      </c>
      <c r="BX38" s="424"/>
      <c r="BY38" s="423" t="str">
        <f>IF('各会計、関係団体の財政状況及び健全化判断比率'!B72="","",'各会計、関係団体の財政状況及び健全化判断比率'!B72)</f>
        <v>岐阜県後期高齢者医療広域連合（一般会計）</v>
      </c>
      <c r="BZ38" s="423"/>
      <c r="CA38" s="423"/>
      <c r="CB38" s="423"/>
      <c r="CC38" s="423"/>
      <c r="CD38" s="423"/>
      <c r="CE38" s="423"/>
      <c r="CF38" s="423"/>
      <c r="CG38" s="423"/>
      <c r="CH38" s="423"/>
      <c r="CI38" s="423"/>
      <c r="CJ38" s="423"/>
      <c r="CK38" s="423"/>
      <c r="CL38" s="423"/>
      <c r="CM38" s="423"/>
      <c r="CN38" s="207"/>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4"/>
      <c r="DG38" s="425" t="str">
        <f>IF('各会計、関係団体の財政状況及び健全化判断比率'!BR11="","",'各会計、関係団体の財政状況及び健全化判断比率'!BR11)</f>
        <v/>
      </c>
      <c r="DH38" s="425"/>
      <c r="DI38" s="211"/>
      <c r="DJ38" s="179"/>
      <c r="DK38" s="179"/>
      <c r="DL38" s="179"/>
      <c r="DM38" s="179"/>
      <c r="DN38" s="179"/>
      <c r="DO38" s="179"/>
    </row>
    <row r="39" spans="1:119" ht="32.25" customHeight="1" x14ac:dyDescent="0.15">
      <c r="A39" s="180"/>
      <c r="B39" s="206"/>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7"/>
      <c r="U39" s="424" t="str">
        <f t="shared" si="4"/>
        <v/>
      </c>
      <c r="V39" s="424"/>
      <c r="W39" s="423"/>
      <c r="X39" s="423"/>
      <c r="Y39" s="423"/>
      <c r="Z39" s="423"/>
      <c r="AA39" s="423"/>
      <c r="AB39" s="423"/>
      <c r="AC39" s="423"/>
      <c r="AD39" s="423"/>
      <c r="AE39" s="423"/>
      <c r="AF39" s="423"/>
      <c r="AG39" s="423"/>
      <c r="AH39" s="423"/>
      <c r="AI39" s="423"/>
      <c r="AJ39" s="423"/>
      <c r="AK39" s="423"/>
      <c r="AL39" s="207"/>
      <c r="AM39" s="424" t="str">
        <f t="shared" si="0"/>
        <v/>
      </c>
      <c r="AN39" s="424"/>
      <c r="AO39" s="423"/>
      <c r="AP39" s="423"/>
      <c r="AQ39" s="423"/>
      <c r="AR39" s="423"/>
      <c r="AS39" s="423"/>
      <c r="AT39" s="423"/>
      <c r="AU39" s="423"/>
      <c r="AV39" s="423"/>
      <c r="AW39" s="423"/>
      <c r="AX39" s="423"/>
      <c r="AY39" s="423"/>
      <c r="AZ39" s="423"/>
      <c r="BA39" s="423"/>
      <c r="BB39" s="423"/>
      <c r="BC39" s="423"/>
      <c r="BD39" s="207"/>
      <c r="BE39" s="424" t="str">
        <f t="shared" si="1"/>
        <v/>
      </c>
      <c r="BF39" s="424"/>
      <c r="BG39" s="423"/>
      <c r="BH39" s="423"/>
      <c r="BI39" s="423"/>
      <c r="BJ39" s="423"/>
      <c r="BK39" s="423"/>
      <c r="BL39" s="423"/>
      <c r="BM39" s="423"/>
      <c r="BN39" s="423"/>
      <c r="BO39" s="423"/>
      <c r="BP39" s="423"/>
      <c r="BQ39" s="423"/>
      <c r="BR39" s="423"/>
      <c r="BS39" s="423"/>
      <c r="BT39" s="423"/>
      <c r="BU39" s="423"/>
      <c r="BV39" s="207"/>
      <c r="BW39" s="424">
        <f t="shared" si="2"/>
        <v>13</v>
      </c>
      <c r="BX39" s="424"/>
      <c r="BY39" s="423" t="str">
        <f>IF('各会計、関係団体の財政状況及び健全化判断比率'!B73="","",'各会計、関係団体の財政状況及び健全化判断比率'!B73)</f>
        <v>岐阜県後期高齢者医療広域連合（後期高齢者医療特別会計）</v>
      </c>
      <c r="BZ39" s="423"/>
      <c r="CA39" s="423"/>
      <c r="CB39" s="423"/>
      <c r="CC39" s="423"/>
      <c r="CD39" s="423"/>
      <c r="CE39" s="423"/>
      <c r="CF39" s="423"/>
      <c r="CG39" s="423"/>
      <c r="CH39" s="423"/>
      <c r="CI39" s="423"/>
      <c r="CJ39" s="423"/>
      <c r="CK39" s="423"/>
      <c r="CL39" s="423"/>
      <c r="CM39" s="423"/>
      <c r="CN39" s="207"/>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4"/>
      <c r="DG39" s="425" t="str">
        <f>IF('各会計、関係団体の財政状況及び健全化判断比率'!BR12="","",'各会計、関係団体の財政状況及び健全化判断比率'!BR12)</f>
        <v/>
      </c>
      <c r="DH39" s="425"/>
      <c r="DI39" s="211"/>
      <c r="DJ39" s="179"/>
      <c r="DK39" s="179"/>
      <c r="DL39" s="179"/>
      <c r="DM39" s="179"/>
      <c r="DN39" s="179"/>
      <c r="DO39" s="179"/>
    </row>
    <row r="40" spans="1:119" ht="32.25" customHeight="1" x14ac:dyDescent="0.15">
      <c r="A40" s="180"/>
      <c r="B40" s="206"/>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7"/>
      <c r="U40" s="424" t="str">
        <f t="shared" si="4"/>
        <v/>
      </c>
      <c r="V40" s="424"/>
      <c r="W40" s="423"/>
      <c r="X40" s="423"/>
      <c r="Y40" s="423"/>
      <c r="Z40" s="423"/>
      <c r="AA40" s="423"/>
      <c r="AB40" s="423"/>
      <c r="AC40" s="423"/>
      <c r="AD40" s="423"/>
      <c r="AE40" s="423"/>
      <c r="AF40" s="423"/>
      <c r="AG40" s="423"/>
      <c r="AH40" s="423"/>
      <c r="AI40" s="423"/>
      <c r="AJ40" s="423"/>
      <c r="AK40" s="423"/>
      <c r="AL40" s="207"/>
      <c r="AM40" s="424" t="str">
        <f t="shared" si="0"/>
        <v/>
      </c>
      <c r="AN40" s="424"/>
      <c r="AO40" s="423"/>
      <c r="AP40" s="423"/>
      <c r="AQ40" s="423"/>
      <c r="AR40" s="423"/>
      <c r="AS40" s="423"/>
      <c r="AT40" s="423"/>
      <c r="AU40" s="423"/>
      <c r="AV40" s="423"/>
      <c r="AW40" s="423"/>
      <c r="AX40" s="423"/>
      <c r="AY40" s="423"/>
      <c r="AZ40" s="423"/>
      <c r="BA40" s="423"/>
      <c r="BB40" s="423"/>
      <c r="BC40" s="423"/>
      <c r="BD40" s="207"/>
      <c r="BE40" s="424" t="str">
        <f t="shared" si="1"/>
        <v/>
      </c>
      <c r="BF40" s="424"/>
      <c r="BG40" s="423"/>
      <c r="BH40" s="423"/>
      <c r="BI40" s="423"/>
      <c r="BJ40" s="423"/>
      <c r="BK40" s="423"/>
      <c r="BL40" s="423"/>
      <c r="BM40" s="423"/>
      <c r="BN40" s="423"/>
      <c r="BO40" s="423"/>
      <c r="BP40" s="423"/>
      <c r="BQ40" s="423"/>
      <c r="BR40" s="423"/>
      <c r="BS40" s="423"/>
      <c r="BT40" s="423"/>
      <c r="BU40" s="423"/>
      <c r="BV40" s="207"/>
      <c r="BW40" s="424">
        <f t="shared" si="2"/>
        <v>14</v>
      </c>
      <c r="BX40" s="424"/>
      <c r="BY40" s="423" t="str">
        <f>IF('各会計、関係団体の財政状況及び健全化判断比率'!B74="","",'各会計、関係団体の財政状況及び健全化判断比率'!B74)</f>
        <v>岐阜県市町村会館組合</v>
      </c>
      <c r="BZ40" s="423"/>
      <c r="CA40" s="423"/>
      <c r="CB40" s="423"/>
      <c r="CC40" s="423"/>
      <c r="CD40" s="423"/>
      <c r="CE40" s="423"/>
      <c r="CF40" s="423"/>
      <c r="CG40" s="423"/>
      <c r="CH40" s="423"/>
      <c r="CI40" s="423"/>
      <c r="CJ40" s="423"/>
      <c r="CK40" s="423"/>
      <c r="CL40" s="423"/>
      <c r="CM40" s="423"/>
      <c r="CN40" s="207"/>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4"/>
      <c r="DG40" s="425" t="str">
        <f>IF('各会計、関係団体の財政状況及び健全化判断比率'!BR13="","",'各会計、関係団体の財政状況及び健全化判断比率'!BR13)</f>
        <v/>
      </c>
      <c r="DH40" s="425"/>
      <c r="DI40" s="211"/>
      <c r="DJ40" s="179"/>
      <c r="DK40" s="179"/>
      <c r="DL40" s="179"/>
      <c r="DM40" s="179"/>
      <c r="DN40" s="179"/>
      <c r="DO40" s="179"/>
    </row>
    <row r="41" spans="1:119" ht="32.25" customHeight="1" x14ac:dyDescent="0.15">
      <c r="A41" s="180"/>
      <c r="B41" s="206"/>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7"/>
      <c r="U41" s="424" t="str">
        <f t="shared" si="4"/>
        <v/>
      </c>
      <c r="V41" s="424"/>
      <c r="W41" s="423"/>
      <c r="X41" s="423"/>
      <c r="Y41" s="423"/>
      <c r="Z41" s="423"/>
      <c r="AA41" s="423"/>
      <c r="AB41" s="423"/>
      <c r="AC41" s="423"/>
      <c r="AD41" s="423"/>
      <c r="AE41" s="423"/>
      <c r="AF41" s="423"/>
      <c r="AG41" s="423"/>
      <c r="AH41" s="423"/>
      <c r="AI41" s="423"/>
      <c r="AJ41" s="423"/>
      <c r="AK41" s="423"/>
      <c r="AL41" s="207"/>
      <c r="AM41" s="424" t="str">
        <f t="shared" si="0"/>
        <v/>
      </c>
      <c r="AN41" s="424"/>
      <c r="AO41" s="423"/>
      <c r="AP41" s="423"/>
      <c r="AQ41" s="423"/>
      <c r="AR41" s="423"/>
      <c r="AS41" s="423"/>
      <c r="AT41" s="423"/>
      <c r="AU41" s="423"/>
      <c r="AV41" s="423"/>
      <c r="AW41" s="423"/>
      <c r="AX41" s="423"/>
      <c r="AY41" s="423"/>
      <c r="AZ41" s="423"/>
      <c r="BA41" s="423"/>
      <c r="BB41" s="423"/>
      <c r="BC41" s="423"/>
      <c r="BD41" s="207"/>
      <c r="BE41" s="424" t="str">
        <f t="shared" si="1"/>
        <v/>
      </c>
      <c r="BF41" s="424"/>
      <c r="BG41" s="423"/>
      <c r="BH41" s="423"/>
      <c r="BI41" s="423"/>
      <c r="BJ41" s="423"/>
      <c r="BK41" s="423"/>
      <c r="BL41" s="423"/>
      <c r="BM41" s="423"/>
      <c r="BN41" s="423"/>
      <c r="BO41" s="423"/>
      <c r="BP41" s="423"/>
      <c r="BQ41" s="423"/>
      <c r="BR41" s="423"/>
      <c r="BS41" s="423"/>
      <c r="BT41" s="423"/>
      <c r="BU41" s="423"/>
      <c r="BV41" s="207"/>
      <c r="BW41" s="424">
        <f t="shared" si="2"/>
        <v>15</v>
      </c>
      <c r="BX41" s="424"/>
      <c r="BY41" s="423" t="str">
        <f>IF('各会計、関係団体の財政状況及び健全化判断比率'!B75="","",'各会計、関係団体の財政状況及び健全化判断比率'!B75)</f>
        <v>岐阜県市町村職員退職手当組合</v>
      </c>
      <c r="BZ41" s="423"/>
      <c r="CA41" s="423"/>
      <c r="CB41" s="423"/>
      <c r="CC41" s="423"/>
      <c r="CD41" s="423"/>
      <c r="CE41" s="423"/>
      <c r="CF41" s="423"/>
      <c r="CG41" s="423"/>
      <c r="CH41" s="423"/>
      <c r="CI41" s="423"/>
      <c r="CJ41" s="423"/>
      <c r="CK41" s="423"/>
      <c r="CL41" s="423"/>
      <c r="CM41" s="423"/>
      <c r="CN41" s="207"/>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4"/>
      <c r="DG41" s="425" t="str">
        <f>IF('各会計、関係団体の財政状況及び健全化判断比率'!BR14="","",'各会計、関係団体の財政状況及び健全化判断比率'!BR14)</f>
        <v/>
      </c>
      <c r="DH41" s="425"/>
      <c r="DI41" s="211"/>
      <c r="DJ41" s="179"/>
      <c r="DK41" s="179"/>
      <c r="DL41" s="179"/>
      <c r="DM41" s="179"/>
      <c r="DN41" s="179"/>
      <c r="DO41" s="179"/>
    </row>
    <row r="42" spans="1:119" ht="32.25" customHeight="1" x14ac:dyDescent="0.15">
      <c r="A42" s="179"/>
      <c r="B42" s="206"/>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7"/>
      <c r="U42" s="424" t="str">
        <f t="shared" si="4"/>
        <v/>
      </c>
      <c r="V42" s="424"/>
      <c r="W42" s="423"/>
      <c r="X42" s="423"/>
      <c r="Y42" s="423"/>
      <c r="Z42" s="423"/>
      <c r="AA42" s="423"/>
      <c r="AB42" s="423"/>
      <c r="AC42" s="423"/>
      <c r="AD42" s="423"/>
      <c r="AE42" s="423"/>
      <c r="AF42" s="423"/>
      <c r="AG42" s="423"/>
      <c r="AH42" s="423"/>
      <c r="AI42" s="423"/>
      <c r="AJ42" s="423"/>
      <c r="AK42" s="423"/>
      <c r="AL42" s="207"/>
      <c r="AM42" s="424" t="str">
        <f t="shared" si="0"/>
        <v/>
      </c>
      <c r="AN42" s="424"/>
      <c r="AO42" s="423"/>
      <c r="AP42" s="423"/>
      <c r="AQ42" s="423"/>
      <c r="AR42" s="423"/>
      <c r="AS42" s="423"/>
      <c r="AT42" s="423"/>
      <c r="AU42" s="423"/>
      <c r="AV42" s="423"/>
      <c r="AW42" s="423"/>
      <c r="AX42" s="423"/>
      <c r="AY42" s="423"/>
      <c r="AZ42" s="423"/>
      <c r="BA42" s="423"/>
      <c r="BB42" s="423"/>
      <c r="BC42" s="423"/>
      <c r="BD42" s="207"/>
      <c r="BE42" s="424" t="str">
        <f t="shared" si="1"/>
        <v/>
      </c>
      <c r="BF42" s="424"/>
      <c r="BG42" s="423"/>
      <c r="BH42" s="423"/>
      <c r="BI42" s="423"/>
      <c r="BJ42" s="423"/>
      <c r="BK42" s="423"/>
      <c r="BL42" s="423"/>
      <c r="BM42" s="423"/>
      <c r="BN42" s="423"/>
      <c r="BO42" s="423"/>
      <c r="BP42" s="423"/>
      <c r="BQ42" s="423"/>
      <c r="BR42" s="423"/>
      <c r="BS42" s="423"/>
      <c r="BT42" s="423"/>
      <c r="BU42" s="423"/>
      <c r="BV42" s="207"/>
      <c r="BW42" s="424">
        <f t="shared" si="2"/>
        <v>16</v>
      </c>
      <c r="BX42" s="424"/>
      <c r="BY42" s="423" t="str">
        <f>IF('各会計、関係団体の財政状況及び健全化判断比率'!B76="","",'各会計、関係団体の財政状況及び健全化判断比率'!B76)</f>
        <v>岐阜地域児童発達支援センター組合</v>
      </c>
      <c r="BZ42" s="423"/>
      <c r="CA42" s="423"/>
      <c r="CB42" s="423"/>
      <c r="CC42" s="423"/>
      <c r="CD42" s="423"/>
      <c r="CE42" s="423"/>
      <c r="CF42" s="423"/>
      <c r="CG42" s="423"/>
      <c r="CH42" s="423"/>
      <c r="CI42" s="423"/>
      <c r="CJ42" s="423"/>
      <c r="CK42" s="423"/>
      <c r="CL42" s="423"/>
      <c r="CM42" s="423"/>
      <c r="CN42" s="207"/>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4"/>
      <c r="DG42" s="425" t="str">
        <f>IF('各会計、関係団体の財政状況及び健全化判断比率'!BR15="","",'各会計、関係団体の財政状況及び健全化判断比率'!BR15)</f>
        <v/>
      </c>
      <c r="DH42" s="425"/>
      <c r="DI42" s="211"/>
      <c r="DJ42" s="179"/>
      <c r="DK42" s="179"/>
      <c r="DL42" s="179"/>
      <c r="DM42" s="179"/>
      <c r="DN42" s="179"/>
      <c r="DO42" s="179"/>
    </row>
    <row r="43" spans="1:119" ht="32.25" customHeight="1" x14ac:dyDescent="0.15">
      <c r="A43" s="179"/>
      <c r="B43" s="206"/>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7"/>
      <c r="U43" s="424" t="str">
        <f t="shared" si="4"/>
        <v/>
      </c>
      <c r="V43" s="424"/>
      <c r="W43" s="423"/>
      <c r="X43" s="423"/>
      <c r="Y43" s="423"/>
      <c r="Z43" s="423"/>
      <c r="AA43" s="423"/>
      <c r="AB43" s="423"/>
      <c r="AC43" s="423"/>
      <c r="AD43" s="423"/>
      <c r="AE43" s="423"/>
      <c r="AF43" s="423"/>
      <c r="AG43" s="423"/>
      <c r="AH43" s="423"/>
      <c r="AI43" s="423"/>
      <c r="AJ43" s="423"/>
      <c r="AK43" s="423"/>
      <c r="AL43" s="207"/>
      <c r="AM43" s="424" t="str">
        <f t="shared" si="0"/>
        <v/>
      </c>
      <c r="AN43" s="424"/>
      <c r="AO43" s="423"/>
      <c r="AP43" s="423"/>
      <c r="AQ43" s="423"/>
      <c r="AR43" s="423"/>
      <c r="AS43" s="423"/>
      <c r="AT43" s="423"/>
      <c r="AU43" s="423"/>
      <c r="AV43" s="423"/>
      <c r="AW43" s="423"/>
      <c r="AX43" s="423"/>
      <c r="AY43" s="423"/>
      <c r="AZ43" s="423"/>
      <c r="BA43" s="423"/>
      <c r="BB43" s="423"/>
      <c r="BC43" s="423"/>
      <c r="BD43" s="207"/>
      <c r="BE43" s="424" t="str">
        <f t="shared" si="1"/>
        <v/>
      </c>
      <c r="BF43" s="424"/>
      <c r="BG43" s="423"/>
      <c r="BH43" s="423"/>
      <c r="BI43" s="423"/>
      <c r="BJ43" s="423"/>
      <c r="BK43" s="423"/>
      <c r="BL43" s="423"/>
      <c r="BM43" s="423"/>
      <c r="BN43" s="423"/>
      <c r="BO43" s="423"/>
      <c r="BP43" s="423"/>
      <c r="BQ43" s="423"/>
      <c r="BR43" s="423"/>
      <c r="BS43" s="423"/>
      <c r="BT43" s="423"/>
      <c r="BU43" s="423"/>
      <c r="BV43" s="207"/>
      <c r="BW43" s="424">
        <f t="shared" si="2"/>
        <v>17</v>
      </c>
      <c r="BX43" s="424"/>
      <c r="BY43" s="423" t="str">
        <f>IF('各会計、関係団体の財政状況及び健全化判断比率'!B77="","",'各会計、関係団体の財政状況及び健全化判断比率'!B77)</f>
        <v>瑞穂市・神戸町水道組合</v>
      </c>
      <c r="BZ43" s="423"/>
      <c r="CA43" s="423"/>
      <c r="CB43" s="423"/>
      <c r="CC43" s="423"/>
      <c r="CD43" s="423"/>
      <c r="CE43" s="423"/>
      <c r="CF43" s="423"/>
      <c r="CG43" s="423"/>
      <c r="CH43" s="423"/>
      <c r="CI43" s="423"/>
      <c r="CJ43" s="423"/>
      <c r="CK43" s="423"/>
      <c r="CL43" s="423"/>
      <c r="CM43" s="423"/>
      <c r="CN43" s="207"/>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4"/>
      <c r="DG43" s="425" t="str">
        <f>IF('各会計、関係団体の財政状況及び健全化判断比率'!BR16="","",'各会計、関係団体の財政状況及び健全化判断比率'!BR16)</f>
        <v/>
      </c>
      <c r="DH43" s="425"/>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205</v>
      </c>
      <c r="C46" s="179"/>
      <c r="D46" s="179"/>
      <c r="E46" s="179" t="s">
        <v>206</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207</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208</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209</v>
      </c>
    </row>
    <row r="50" spans="5:5" x14ac:dyDescent="0.15">
      <c r="E50" s="181" t="s">
        <v>210</v>
      </c>
    </row>
    <row r="51" spans="5:5" x14ac:dyDescent="0.15">
      <c r="E51" s="181" t="s">
        <v>211</v>
      </c>
    </row>
    <row r="52" spans="5:5" x14ac:dyDescent="0.15">
      <c r="E52" s="181"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kICI0qFhYFtZoIWXfr2ZGDEPlXuvC5visue+XCZi+PS0fBRDwXJUcJxDgKnIItNzNhna0H8OIcmaTlAXIgj7g==" saltValue="DYisTa2HwuhhkkOFS5ya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7" t="s">
        <v>567</v>
      </c>
      <c r="D34" s="1247"/>
      <c r="E34" s="1248"/>
      <c r="F34" s="32">
        <v>15.32</v>
      </c>
      <c r="G34" s="33">
        <v>14.24</v>
      </c>
      <c r="H34" s="33">
        <v>11.03</v>
      </c>
      <c r="I34" s="33">
        <v>11.29</v>
      </c>
      <c r="J34" s="34">
        <v>10.86</v>
      </c>
      <c r="K34" s="22"/>
      <c r="L34" s="22"/>
      <c r="M34" s="22"/>
      <c r="N34" s="22"/>
      <c r="O34" s="22"/>
      <c r="P34" s="22"/>
    </row>
    <row r="35" spans="1:16" ht="39" customHeight="1" x14ac:dyDescent="0.15">
      <c r="A35" s="22"/>
      <c r="B35" s="35"/>
      <c r="C35" s="1241" t="s">
        <v>568</v>
      </c>
      <c r="D35" s="1242"/>
      <c r="E35" s="1243"/>
      <c r="F35" s="36">
        <v>5.44</v>
      </c>
      <c r="G35" s="37">
        <v>8.34</v>
      </c>
      <c r="H35" s="37">
        <v>6.29</v>
      </c>
      <c r="I35" s="37">
        <v>6.19</v>
      </c>
      <c r="J35" s="38">
        <v>7.03</v>
      </c>
      <c r="K35" s="22"/>
      <c r="L35" s="22"/>
      <c r="M35" s="22"/>
      <c r="N35" s="22"/>
      <c r="O35" s="22"/>
      <c r="P35" s="22"/>
    </row>
    <row r="36" spans="1:16" ht="39" customHeight="1" x14ac:dyDescent="0.15">
      <c r="A36" s="22"/>
      <c r="B36" s="35"/>
      <c r="C36" s="1241" t="s">
        <v>569</v>
      </c>
      <c r="D36" s="1242"/>
      <c r="E36" s="1243"/>
      <c r="F36" s="36">
        <v>2.67</v>
      </c>
      <c r="G36" s="37">
        <v>3.6</v>
      </c>
      <c r="H36" s="37">
        <v>4.3</v>
      </c>
      <c r="I36" s="37">
        <v>4.7300000000000004</v>
      </c>
      <c r="J36" s="38">
        <v>2.37</v>
      </c>
      <c r="K36" s="22"/>
      <c r="L36" s="22"/>
      <c r="M36" s="22"/>
      <c r="N36" s="22"/>
      <c r="O36" s="22"/>
      <c r="P36" s="22"/>
    </row>
    <row r="37" spans="1:16" ht="39" customHeight="1" x14ac:dyDescent="0.15">
      <c r="A37" s="22"/>
      <c r="B37" s="35"/>
      <c r="C37" s="1241" t="s">
        <v>570</v>
      </c>
      <c r="D37" s="1242"/>
      <c r="E37" s="1243"/>
      <c r="F37" s="36">
        <v>7.0000000000000007E-2</v>
      </c>
      <c r="G37" s="37">
        <v>7.0000000000000007E-2</v>
      </c>
      <c r="H37" s="37">
        <v>0.06</v>
      </c>
      <c r="I37" s="37">
        <v>0.05</v>
      </c>
      <c r="J37" s="38">
        <v>0.18</v>
      </c>
      <c r="K37" s="22"/>
      <c r="L37" s="22"/>
      <c r="M37" s="22"/>
      <c r="N37" s="22"/>
      <c r="O37" s="22"/>
      <c r="P37" s="22"/>
    </row>
    <row r="38" spans="1:16" ht="39" customHeight="1" x14ac:dyDescent="0.15">
      <c r="A38" s="22"/>
      <c r="B38" s="35"/>
      <c r="C38" s="1241" t="s">
        <v>571</v>
      </c>
      <c r="D38" s="1242"/>
      <c r="E38" s="1243"/>
      <c r="F38" s="36">
        <v>0.04</v>
      </c>
      <c r="G38" s="37">
        <v>0.06</v>
      </c>
      <c r="H38" s="37">
        <v>0.09</v>
      </c>
      <c r="I38" s="37">
        <v>0.04</v>
      </c>
      <c r="J38" s="38">
        <v>7.0000000000000007E-2</v>
      </c>
      <c r="K38" s="22"/>
      <c r="L38" s="22"/>
      <c r="M38" s="22"/>
      <c r="N38" s="22"/>
      <c r="O38" s="22"/>
      <c r="P38" s="22"/>
    </row>
    <row r="39" spans="1:16" ht="39" customHeight="1" x14ac:dyDescent="0.15">
      <c r="A39" s="22"/>
      <c r="B39" s="35"/>
      <c r="C39" s="1241" t="s">
        <v>572</v>
      </c>
      <c r="D39" s="1242"/>
      <c r="E39" s="1243"/>
      <c r="F39" s="36">
        <v>0.02</v>
      </c>
      <c r="G39" s="37">
        <v>0.01</v>
      </c>
      <c r="H39" s="37">
        <v>0.01</v>
      </c>
      <c r="I39" s="37">
        <v>0.01</v>
      </c>
      <c r="J39" s="38">
        <v>0.01</v>
      </c>
      <c r="K39" s="22"/>
      <c r="L39" s="22"/>
      <c r="M39" s="22"/>
      <c r="N39" s="22"/>
      <c r="O39" s="22"/>
      <c r="P39" s="22"/>
    </row>
    <row r="40" spans="1:16" ht="39" customHeight="1" x14ac:dyDescent="0.15">
      <c r="A40" s="22"/>
      <c r="B40" s="35"/>
      <c r="C40" s="1241" t="s">
        <v>573</v>
      </c>
      <c r="D40" s="1242"/>
      <c r="E40" s="1243"/>
      <c r="F40" s="36">
        <v>0.03</v>
      </c>
      <c r="G40" s="37">
        <v>0.02</v>
      </c>
      <c r="H40" s="37">
        <v>0.08</v>
      </c>
      <c r="I40" s="37">
        <v>0.02</v>
      </c>
      <c r="J40" s="38">
        <v>0</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574</v>
      </c>
      <c r="D42" s="1242"/>
      <c r="E42" s="1243"/>
      <c r="F42" s="36" t="s">
        <v>519</v>
      </c>
      <c r="G42" s="37" t="s">
        <v>519</v>
      </c>
      <c r="H42" s="37" t="s">
        <v>519</v>
      </c>
      <c r="I42" s="37" t="s">
        <v>519</v>
      </c>
      <c r="J42" s="38" t="s">
        <v>519</v>
      </c>
      <c r="K42" s="22"/>
      <c r="L42" s="22"/>
      <c r="M42" s="22"/>
      <c r="N42" s="22"/>
      <c r="O42" s="22"/>
      <c r="P42" s="22"/>
    </row>
    <row r="43" spans="1:16" ht="39" customHeight="1" thickBot="1" x14ac:dyDescent="0.2">
      <c r="A43" s="22"/>
      <c r="B43" s="40"/>
      <c r="C43" s="1244" t="s">
        <v>575</v>
      </c>
      <c r="D43" s="1245"/>
      <c r="E43" s="1246"/>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xSn98PaiAJIgdKO3RKbt3vPSltNn1IvrFEEIwhM6nA9P7w80yd1IbhzCH8TixTVMOZtfaVHW1Vy2vxEr+Mk/A==" saltValue="GuLPJStftbSGSHFv005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1307</v>
      </c>
      <c r="L45" s="60">
        <v>1336</v>
      </c>
      <c r="M45" s="60">
        <v>1377</v>
      </c>
      <c r="N45" s="60">
        <v>1314</v>
      </c>
      <c r="O45" s="61">
        <v>971</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519</v>
      </c>
      <c r="L46" s="64" t="s">
        <v>519</v>
      </c>
      <c r="M46" s="64" t="s">
        <v>519</v>
      </c>
      <c r="N46" s="64" t="s">
        <v>519</v>
      </c>
      <c r="O46" s="65" t="s">
        <v>519</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519</v>
      </c>
      <c r="L47" s="64" t="s">
        <v>519</v>
      </c>
      <c r="M47" s="64" t="s">
        <v>519</v>
      </c>
      <c r="N47" s="64" t="s">
        <v>519</v>
      </c>
      <c r="O47" s="65" t="s">
        <v>519</v>
      </c>
      <c r="P47" s="48"/>
      <c r="Q47" s="48"/>
      <c r="R47" s="48"/>
      <c r="S47" s="48"/>
      <c r="T47" s="48"/>
      <c r="U47" s="48"/>
    </row>
    <row r="48" spans="1:21" ht="30.75" customHeight="1" x14ac:dyDescent="0.15">
      <c r="A48" s="48"/>
      <c r="B48" s="1269"/>
      <c r="C48" s="1270"/>
      <c r="D48" s="62"/>
      <c r="E48" s="1251" t="s">
        <v>15</v>
      </c>
      <c r="F48" s="1251"/>
      <c r="G48" s="1251"/>
      <c r="H48" s="1251"/>
      <c r="I48" s="1251"/>
      <c r="J48" s="1252"/>
      <c r="K48" s="63">
        <v>127</v>
      </c>
      <c r="L48" s="64">
        <v>125</v>
      </c>
      <c r="M48" s="64">
        <v>127</v>
      </c>
      <c r="N48" s="64">
        <v>125</v>
      </c>
      <c r="O48" s="65">
        <v>122</v>
      </c>
      <c r="P48" s="48"/>
      <c r="Q48" s="48"/>
      <c r="R48" s="48"/>
      <c r="S48" s="48"/>
      <c r="T48" s="48"/>
      <c r="U48" s="48"/>
    </row>
    <row r="49" spans="1:21" ht="30.75" customHeight="1" x14ac:dyDescent="0.15">
      <c r="A49" s="48"/>
      <c r="B49" s="1269"/>
      <c r="C49" s="1270"/>
      <c r="D49" s="62"/>
      <c r="E49" s="1251" t="s">
        <v>16</v>
      </c>
      <c r="F49" s="1251"/>
      <c r="G49" s="1251"/>
      <c r="H49" s="1251"/>
      <c r="I49" s="1251"/>
      <c r="J49" s="1252"/>
      <c r="K49" s="63">
        <v>74</v>
      </c>
      <c r="L49" s="64">
        <v>77</v>
      </c>
      <c r="M49" s="64">
        <v>78</v>
      </c>
      <c r="N49" s="64">
        <v>74</v>
      </c>
      <c r="O49" s="65">
        <v>76</v>
      </c>
      <c r="P49" s="48"/>
      <c r="Q49" s="48"/>
      <c r="R49" s="48"/>
      <c r="S49" s="48"/>
      <c r="T49" s="48"/>
      <c r="U49" s="48"/>
    </row>
    <row r="50" spans="1:21" ht="30.75" customHeight="1" x14ac:dyDescent="0.15">
      <c r="A50" s="48"/>
      <c r="B50" s="1269"/>
      <c r="C50" s="1270"/>
      <c r="D50" s="62"/>
      <c r="E50" s="1251" t="s">
        <v>17</v>
      </c>
      <c r="F50" s="1251"/>
      <c r="G50" s="1251"/>
      <c r="H50" s="1251"/>
      <c r="I50" s="1251"/>
      <c r="J50" s="1252"/>
      <c r="K50" s="63">
        <v>0</v>
      </c>
      <c r="L50" s="64" t="s">
        <v>519</v>
      </c>
      <c r="M50" s="64" t="s">
        <v>519</v>
      </c>
      <c r="N50" s="64" t="s">
        <v>519</v>
      </c>
      <c r="O50" s="65" t="s">
        <v>519</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519</v>
      </c>
      <c r="L51" s="64" t="s">
        <v>519</v>
      </c>
      <c r="M51" s="64" t="s">
        <v>519</v>
      </c>
      <c r="N51" s="64" t="s">
        <v>519</v>
      </c>
      <c r="O51" s="65" t="s">
        <v>519</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1399</v>
      </c>
      <c r="L52" s="64">
        <v>1371</v>
      </c>
      <c r="M52" s="64">
        <v>1419</v>
      </c>
      <c r="N52" s="64">
        <v>1371</v>
      </c>
      <c r="O52" s="65">
        <v>1155</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109</v>
      </c>
      <c r="L53" s="69">
        <v>167</v>
      </c>
      <c r="M53" s="69">
        <v>163</v>
      </c>
      <c r="N53" s="69">
        <v>142</v>
      </c>
      <c r="O53" s="70">
        <v>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7" t="s">
        <v>25</v>
      </c>
      <c r="C57" s="1258"/>
      <c r="D57" s="1261" t="s">
        <v>26</v>
      </c>
      <c r="E57" s="1262"/>
      <c r="F57" s="1262"/>
      <c r="G57" s="1262"/>
      <c r="H57" s="1262"/>
      <c r="I57" s="1262"/>
      <c r="J57" s="1263"/>
      <c r="K57" s="379" t="s">
        <v>608</v>
      </c>
      <c r="L57" s="380" t="s">
        <v>611</v>
      </c>
      <c r="M57" s="380" t="s">
        <v>610</v>
      </c>
      <c r="N57" s="380" t="s">
        <v>610</v>
      </c>
      <c r="O57" s="384" t="s">
        <v>611</v>
      </c>
    </row>
    <row r="58" spans="1:21" ht="31.5" customHeight="1" thickBot="1" x14ac:dyDescent="0.2">
      <c r="B58" s="1259"/>
      <c r="C58" s="1260"/>
      <c r="D58" s="1264" t="s">
        <v>27</v>
      </c>
      <c r="E58" s="1265"/>
      <c r="F58" s="1265"/>
      <c r="G58" s="1265"/>
      <c r="H58" s="1265"/>
      <c r="I58" s="1265"/>
      <c r="J58" s="1266"/>
      <c r="K58" s="381" t="s">
        <v>611</v>
      </c>
      <c r="L58" s="382" t="s">
        <v>611</v>
      </c>
      <c r="M58" s="382" t="s">
        <v>612</v>
      </c>
      <c r="N58" s="382" t="s">
        <v>609</v>
      </c>
      <c r="O58" s="383" t="s">
        <v>611</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a6zKFFsG3fjJQxkNWMVw4YdgxZ8NKD2halbQdkqvLpPDXQe17M8R8NtyEsRP3ifd+8/Sp45CmOaGrFwv+avg==" saltValue="tDZNxidXq1YZj9OmOtL9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86" customWidth="1"/>
    <col min="2" max="3" width="12.5703125" style="86" customWidth="1"/>
    <col min="4" max="4" width="11.5703125" style="86" customWidth="1"/>
    <col min="5" max="8" width="10.42578125" style="86" customWidth="1"/>
    <col min="9" max="13" width="16.42578125" style="86" customWidth="1"/>
    <col min="14" max="19" width="12.57031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561</v>
      </c>
      <c r="J40" s="93" t="s">
        <v>562</v>
      </c>
      <c r="K40" s="93" t="s">
        <v>563</v>
      </c>
      <c r="L40" s="93" t="s">
        <v>564</v>
      </c>
      <c r="M40" s="94" t="s">
        <v>565</v>
      </c>
    </row>
    <row r="41" spans="2:13" ht="27.75" customHeight="1" x14ac:dyDescent="0.15">
      <c r="B41" s="1287" t="s">
        <v>30</v>
      </c>
      <c r="C41" s="1288"/>
      <c r="D41" s="95"/>
      <c r="E41" s="1289" t="s">
        <v>31</v>
      </c>
      <c r="F41" s="1289"/>
      <c r="G41" s="1289"/>
      <c r="H41" s="1290"/>
      <c r="I41" s="96">
        <v>12139</v>
      </c>
      <c r="J41" s="97">
        <v>12505</v>
      </c>
      <c r="K41" s="97">
        <v>12026</v>
      </c>
      <c r="L41" s="97">
        <v>11710</v>
      </c>
      <c r="M41" s="98">
        <v>11525</v>
      </c>
    </row>
    <row r="42" spans="2:13" ht="27.75" customHeight="1" x14ac:dyDescent="0.15">
      <c r="B42" s="1277"/>
      <c r="C42" s="1278"/>
      <c r="D42" s="99"/>
      <c r="E42" s="1281" t="s">
        <v>32</v>
      </c>
      <c r="F42" s="1281"/>
      <c r="G42" s="1281"/>
      <c r="H42" s="1282"/>
      <c r="I42" s="100" t="s">
        <v>519</v>
      </c>
      <c r="J42" s="101" t="s">
        <v>519</v>
      </c>
      <c r="K42" s="101" t="s">
        <v>519</v>
      </c>
      <c r="L42" s="101" t="s">
        <v>519</v>
      </c>
      <c r="M42" s="102" t="s">
        <v>519</v>
      </c>
    </row>
    <row r="43" spans="2:13" ht="27.75" customHeight="1" x14ac:dyDescent="0.15">
      <c r="B43" s="1277"/>
      <c r="C43" s="1278"/>
      <c r="D43" s="99"/>
      <c r="E43" s="1281" t="s">
        <v>33</v>
      </c>
      <c r="F43" s="1281"/>
      <c r="G43" s="1281"/>
      <c r="H43" s="1282"/>
      <c r="I43" s="100">
        <v>1551</v>
      </c>
      <c r="J43" s="101">
        <v>1579</v>
      </c>
      <c r="K43" s="101">
        <v>1547</v>
      </c>
      <c r="L43" s="101">
        <v>1445</v>
      </c>
      <c r="M43" s="102">
        <v>1338</v>
      </c>
    </row>
    <row r="44" spans="2:13" ht="27.75" customHeight="1" x14ac:dyDescent="0.15">
      <c r="B44" s="1277"/>
      <c r="C44" s="1278"/>
      <c r="D44" s="99"/>
      <c r="E44" s="1281" t="s">
        <v>34</v>
      </c>
      <c r="F44" s="1281"/>
      <c r="G44" s="1281"/>
      <c r="H44" s="1282"/>
      <c r="I44" s="100">
        <v>354</v>
      </c>
      <c r="J44" s="101">
        <v>483</v>
      </c>
      <c r="K44" s="101">
        <v>638</v>
      </c>
      <c r="L44" s="101">
        <v>669</v>
      </c>
      <c r="M44" s="102">
        <v>587</v>
      </c>
    </row>
    <row r="45" spans="2:13" ht="27.75" customHeight="1" x14ac:dyDescent="0.15">
      <c r="B45" s="1277"/>
      <c r="C45" s="1278"/>
      <c r="D45" s="99"/>
      <c r="E45" s="1281" t="s">
        <v>35</v>
      </c>
      <c r="F45" s="1281"/>
      <c r="G45" s="1281"/>
      <c r="H45" s="1282"/>
      <c r="I45" s="100">
        <v>255</v>
      </c>
      <c r="J45" s="101">
        <v>447</v>
      </c>
      <c r="K45" s="101">
        <v>215</v>
      </c>
      <c r="L45" s="101" t="s">
        <v>519</v>
      </c>
      <c r="M45" s="102" t="s">
        <v>519</v>
      </c>
    </row>
    <row r="46" spans="2:13" ht="27.75" customHeight="1" x14ac:dyDescent="0.15">
      <c r="B46" s="1277"/>
      <c r="C46" s="1278"/>
      <c r="D46" s="103"/>
      <c r="E46" s="1281" t="s">
        <v>36</v>
      </c>
      <c r="F46" s="1281"/>
      <c r="G46" s="1281"/>
      <c r="H46" s="1282"/>
      <c r="I46" s="100" t="s">
        <v>519</v>
      </c>
      <c r="J46" s="101" t="s">
        <v>519</v>
      </c>
      <c r="K46" s="101" t="s">
        <v>519</v>
      </c>
      <c r="L46" s="101" t="s">
        <v>519</v>
      </c>
      <c r="M46" s="102" t="s">
        <v>519</v>
      </c>
    </row>
    <row r="47" spans="2:13" ht="27.75" customHeight="1" x14ac:dyDescent="0.15">
      <c r="B47" s="1277"/>
      <c r="C47" s="1278"/>
      <c r="D47" s="104"/>
      <c r="E47" s="1291" t="s">
        <v>37</v>
      </c>
      <c r="F47" s="1292"/>
      <c r="G47" s="1292"/>
      <c r="H47" s="1293"/>
      <c r="I47" s="100" t="s">
        <v>519</v>
      </c>
      <c r="J47" s="101" t="s">
        <v>519</v>
      </c>
      <c r="K47" s="101" t="s">
        <v>519</v>
      </c>
      <c r="L47" s="101" t="s">
        <v>519</v>
      </c>
      <c r="M47" s="102" t="s">
        <v>519</v>
      </c>
    </row>
    <row r="48" spans="2:13" ht="27.75" customHeight="1" x14ac:dyDescent="0.15">
      <c r="B48" s="1277"/>
      <c r="C48" s="1278"/>
      <c r="D48" s="99"/>
      <c r="E48" s="1281" t="s">
        <v>38</v>
      </c>
      <c r="F48" s="1281"/>
      <c r="G48" s="1281"/>
      <c r="H48" s="1282"/>
      <c r="I48" s="100" t="s">
        <v>519</v>
      </c>
      <c r="J48" s="101" t="s">
        <v>519</v>
      </c>
      <c r="K48" s="101" t="s">
        <v>519</v>
      </c>
      <c r="L48" s="101" t="s">
        <v>519</v>
      </c>
      <c r="M48" s="102" t="s">
        <v>519</v>
      </c>
    </row>
    <row r="49" spans="2:13" ht="27.75" customHeight="1" x14ac:dyDescent="0.15">
      <c r="B49" s="1279"/>
      <c r="C49" s="1280"/>
      <c r="D49" s="99"/>
      <c r="E49" s="1281" t="s">
        <v>39</v>
      </c>
      <c r="F49" s="1281"/>
      <c r="G49" s="1281"/>
      <c r="H49" s="1282"/>
      <c r="I49" s="100" t="s">
        <v>519</v>
      </c>
      <c r="J49" s="101" t="s">
        <v>519</v>
      </c>
      <c r="K49" s="101" t="s">
        <v>519</v>
      </c>
      <c r="L49" s="101" t="s">
        <v>519</v>
      </c>
      <c r="M49" s="102" t="s">
        <v>519</v>
      </c>
    </row>
    <row r="50" spans="2:13" ht="27.75" customHeight="1" x14ac:dyDescent="0.15">
      <c r="B50" s="1275" t="s">
        <v>40</v>
      </c>
      <c r="C50" s="1276"/>
      <c r="D50" s="105"/>
      <c r="E50" s="1281" t="s">
        <v>41</v>
      </c>
      <c r="F50" s="1281"/>
      <c r="G50" s="1281"/>
      <c r="H50" s="1282"/>
      <c r="I50" s="100">
        <v>10216</v>
      </c>
      <c r="J50" s="101">
        <v>10332</v>
      </c>
      <c r="K50" s="101">
        <v>10762</v>
      </c>
      <c r="L50" s="101">
        <v>11046</v>
      </c>
      <c r="M50" s="102">
        <v>11032</v>
      </c>
    </row>
    <row r="51" spans="2:13" ht="27.75" customHeight="1" x14ac:dyDescent="0.15">
      <c r="B51" s="1277"/>
      <c r="C51" s="1278"/>
      <c r="D51" s="99"/>
      <c r="E51" s="1281" t="s">
        <v>42</v>
      </c>
      <c r="F51" s="1281"/>
      <c r="G51" s="1281"/>
      <c r="H51" s="1282"/>
      <c r="I51" s="100">
        <v>33</v>
      </c>
      <c r="J51" s="101">
        <v>24</v>
      </c>
      <c r="K51" s="101">
        <v>13</v>
      </c>
      <c r="L51" s="101">
        <v>4</v>
      </c>
      <c r="M51" s="102" t="s">
        <v>519</v>
      </c>
    </row>
    <row r="52" spans="2:13" ht="27.75" customHeight="1" x14ac:dyDescent="0.15">
      <c r="B52" s="1279"/>
      <c r="C52" s="1280"/>
      <c r="D52" s="99"/>
      <c r="E52" s="1281" t="s">
        <v>43</v>
      </c>
      <c r="F52" s="1281"/>
      <c r="G52" s="1281"/>
      <c r="H52" s="1282"/>
      <c r="I52" s="100">
        <v>14289</v>
      </c>
      <c r="J52" s="101">
        <v>14016</v>
      </c>
      <c r="K52" s="101">
        <v>13906</v>
      </c>
      <c r="L52" s="101">
        <v>13419</v>
      </c>
      <c r="M52" s="102">
        <v>13084</v>
      </c>
    </row>
    <row r="53" spans="2:13" ht="27.75" customHeight="1" thickBot="1" x14ac:dyDescent="0.2">
      <c r="B53" s="1283" t="s">
        <v>44</v>
      </c>
      <c r="C53" s="1284"/>
      <c r="D53" s="106"/>
      <c r="E53" s="1285" t="s">
        <v>45</v>
      </c>
      <c r="F53" s="1285"/>
      <c r="G53" s="1285"/>
      <c r="H53" s="1286"/>
      <c r="I53" s="107">
        <v>-10238</v>
      </c>
      <c r="J53" s="108">
        <v>-9358</v>
      </c>
      <c r="K53" s="108">
        <v>-10254</v>
      </c>
      <c r="L53" s="108">
        <v>-10644</v>
      </c>
      <c r="M53" s="109">
        <v>-10665</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f04E1kxmJFQPfOfLn1/bNusZxcItH3nKj59PgjLGgehNPsBujCNylKO2wFkJXO1zjUOiuWp0OHhednYnLE8Rg==" saltValue="/8caczftUSn5fKq8vlSz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563</v>
      </c>
      <c r="G54" s="118" t="s">
        <v>564</v>
      </c>
      <c r="H54" s="119" t="s">
        <v>565</v>
      </c>
    </row>
    <row r="55" spans="2:8" ht="52.5" customHeight="1" x14ac:dyDescent="0.15">
      <c r="B55" s="120"/>
      <c r="C55" s="1302" t="s">
        <v>48</v>
      </c>
      <c r="D55" s="1302"/>
      <c r="E55" s="1303"/>
      <c r="F55" s="121">
        <v>2593</v>
      </c>
      <c r="G55" s="121">
        <v>2594</v>
      </c>
      <c r="H55" s="122">
        <v>2283</v>
      </c>
    </row>
    <row r="56" spans="2:8" ht="52.5" customHeight="1" x14ac:dyDescent="0.15">
      <c r="B56" s="123"/>
      <c r="C56" s="1304" t="s">
        <v>49</v>
      </c>
      <c r="D56" s="1304"/>
      <c r="E56" s="1305"/>
      <c r="F56" s="124">
        <v>1207</v>
      </c>
      <c r="G56" s="124">
        <v>1207</v>
      </c>
      <c r="H56" s="125">
        <v>1208</v>
      </c>
    </row>
    <row r="57" spans="2:8" ht="53.25" customHeight="1" x14ac:dyDescent="0.15">
      <c r="B57" s="123"/>
      <c r="C57" s="1306" t="s">
        <v>50</v>
      </c>
      <c r="D57" s="1306"/>
      <c r="E57" s="1307"/>
      <c r="F57" s="126">
        <v>6238</v>
      </c>
      <c r="G57" s="126">
        <v>6469</v>
      </c>
      <c r="H57" s="127">
        <v>6516</v>
      </c>
    </row>
    <row r="58" spans="2:8" ht="45.75" customHeight="1" x14ac:dyDescent="0.15">
      <c r="B58" s="128"/>
      <c r="C58" s="1294" t="s">
        <v>599</v>
      </c>
      <c r="D58" s="1295"/>
      <c r="E58" s="1296"/>
      <c r="F58" s="129">
        <v>3582</v>
      </c>
      <c r="G58" s="129">
        <v>3324</v>
      </c>
      <c r="H58" s="130">
        <v>2716</v>
      </c>
    </row>
    <row r="59" spans="2:8" ht="45.75" customHeight="1" x14ac:dyDescent="0.15">
      <c r="B59" s="128"/>
      <c r="C59" s="1294" t="s">
        <v>600</v>
      </c>
      <c r="D59" s="1295"/>
      <c r="E59" s="1296"/>
      <c r="F59" s="129">
        <v>2212</v>
      </c>
      <c r="G59" s="129">
        <v>2213</v>
      </c>
      <c r="H59" s="130">
        <v>2213</v>
      </c>
    </row>
    <row r="60" spans="2:8" ht="45.75" customHeight="1" x14ac:dyDescent="0.15">
      <c r="B60" s="128"/>
      <c r="C60" s="1294" t="s">
        <v>601</v>
      </c>
      <c r="D60" s="1295"/>
      <c r="E60" s="1296"/>
      <c r="F60" s="129">
        <v>95</v>
      </c>
      <c r="G60" s="129">
        <v>383</v>
      </c>
      <c r="H60" s="130">
        <v>836</v>
      </c>
    </row>
    <row r="61" spans="2:8" ht="45.75" customHeight="1" x14ac:dyDescent="0.15">
      <c r="B61" s="128"/>
      <c r="C61" s="1294" t="s">
        <v>602</v>
      </c>
      <c r="D61" s="1295"/>
      <c r="E61" s="1296"/>
      <c r="F61" s="129">
        <v>279</v>
      </c>
      <c r="G61" s="129">
        <v>279</v>
      </c>
      <c r="H61" s="130">
        <v>279</v>
      </c>
    </row>
    <row r="62" spans="2:8" ht="45.75" customHeight="1" thickBot="1" x14ac:dyDescent="0.2">
      <c r="B62" s="131"/>
      <c r="C62" s="1297" t="s">
        <v>603</v>
      </c>
      <c r="D62" s="1298"/>
      <c r="E62" s="1299"/>
      <c r="F62" s="132" t="s">
        <v>604</v>
      </c>
      <c r="G62" s="132">
        <v>200</v>
      </c>
      <c r="H62" s="133">
        <v>402</v>
      </c>
    </row>
    <row r="63" spans="2:8" ht="52.5" customHeight="1" thickBot="1" x14ac:dyDescent="0.2">
      <c r="B63" s="134"/>
      <c r="C63" s="1300" t="s">
        <v>51</v>
      </c>
      <c r="D63" s="1300"/>
      <c r="E63" s="1301"/>
      <c r="F63" s="135">
        <v>10038</v>
      </c>
      <c r="G63" s="135">
        <v>10270</v>
      </c>
      <c r="H63" s="136">
        <v>10007</v>
      </c>
    </row>
    <row r="64" spans="2:8" ht="15" customHeight="1" x14ac:dyDescent="0.15"/>
    <row r="65" ht="0" hidden="1" customHeight="1" x14ac:dyDescent="0.15"/>
    <row r="66" ht="0" hidden="1" customHeight="1" x14ac:dyDescent="0.15"/>
  </sheetData>
  <sheetProtection algorithmName="SHA-512" hashValue="UlMwy8lu+pmAJZQm4AVaJpyjjQ/AAnb+e/t7ABwpaffDIJ9AwwM1S7HTcGVfhV5X0tt0D68V7qrJF5gkNqnhdg==" saltValue="6y+xnkL06wV5jmhUThcx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O9" zoomScaleNormal="100" zoomScaleSheetLayoutView="55" workbookViewId="0">
      <selection activeCell="BF15" sqref="BF15"/>
    </sheetView>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4"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5"/>
      <c r="DG10" s="285"/>
      <c r="DH10" s="285"/>
      <c r="DI10" s="285"/>
      <c r="DJ10" s="285"/>
      <c r="DK10" s="285"/>
      <c r="DL10" s="285"/>
      <c r="DM10" s="285"/>
      <c r="DN10" s="285"/>
      <c r="DO10" s="285"/>
      <c r="DP10" s="285"/>
      <c r="DQ10" s="285"/>
      <c r="DR10" s="285"/>
      <c r="DS10" s="285"/>
      <c r="DT10" s="285"/>
      <c r="DU10" s="285"/>
      <c r="DV10" s="285"/>
      <c r="DW10" s="285"/>
      <c r="EM10" s="284" t="s">
        <v>618</v>
      </c>
    </row>
    <row r="11" spans="1:143" s="284"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5"/>
      <c r="DG12" s="285"/>
      <c r="DH12" s="285"/>
      <c r="DI12" s="285"/>
      <c r="DJ12" s="285"/>
      <c r="DK12" s="285"/>
      <c r="DL12" s="285"/>
      <c r="DM12" s="285"/>
      <c r="DN12" s="285"/>
      <c r="DO12" s="285"/>
      <c r="DP12" s="285"/>
      <c r="DQ12" s="285"/>
      <c r="DR12" s="285"/>
      <c r="DS12" s="285"/>
      <c r="DT12" s="285"/>
      <c r="DU12" s="285"/>
      <c r="DV12" s="285"/>
      <c r="DW12" s="285"/>
      <c r="EM12" s="284" t="s">
        <v>618</v>
      </c>
    </row>
    <row r="13" spans="1:143" s="284"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630</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621</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561</v>
      </c>
      <c r="BQ50" s="1321"/>
      <c r="BR50" s="1321"/>
      <c r="BS50" s="1321"/>
      <c r="BT50" s="1321"/>
      <c r="BU50" s="1321"/>
      <c r="BV50" s="1321"/>
      <c r="BW50" s="1321"/>
      <c r="BX50" s="1321" t="s">
        <v>562</v>
      </c>
      <c r="BY50" s="1321"/>
      <c r="BZ50" s="1321"/>
      <c r="CA50" s="1321"/>
      <c r="CB50" s="1321"/>
      <c r="CC50" s="1321"/>
      <c r="CD50" s="1321"/>
      <c r="CE50" s="1321"/>
      <c r="CF50" s="1321" t="s">
        <v>563</v>
      </c>
      <c r="CG50" s="1321"/>
      <c r="CH50" s="1321"/>
      <c r="CI50" s="1321"/>
      <c r="CJ50" s="1321"/>
      <c r="CK50" s="1321"/>
      <c r="CL50" s="1321"/>
      <c r="CM50" s="1321"/>
      <c r="CN50" s="1321" t="s">
        <v>564</v>
      </c>
      <c r="CO50" s="1321"/>
      <c r="CP50" s="1321"/>
      <c r="CQ50" s="1321"/>
      <c r="CR50" s="1321"/>
      <c r="CS50" s="1321"/>
      <c r="CT50" s="1321"/>
      <c r="CU50" s="1321"/>
      <c r="CV50" s="1321" t="s">
        <v>565</v>
      </c>
      <c r="CW50" s="1321"/>
      <c r="CX50" s="1321"/>
      <c r="CY50" s="1321"/>
      <c r="CZ50" s="1321"/>
      <c r="DA50" s="1321"/>
      <c r="DB50" s="1321"/>
      <c r="DC50" s="1321"/>
    </row>
    <row r="51" spans="1:109" ht="13.5" customHeight="1" x14ac:dyDescent="0.15">
      <c r="B51" s="394"/>
      <c r="G51" s="1328"/>
      <c r="H51" s="1328"/>
      <c r="I51" s="1326"/>
      <c r="J51" s="1326"/>
      <c r="K51" s="1323"/>
      <c r="L51" s="1323"/>
      <c r="M51" s="1323"/>
      <c r="N51" s="1323"/>
      <c r="AM51" s="403"/>
      <c r="AN51" s="1324" t="s">
        <v>622</v>
      </c>
      <c r="AO51" s="1324"/>
      <c r="AP51" s="1324"/>
      <c r="AQ51" s="1324"/>
      <c r="AR51" s="1324"/>
      <c r="AS51" s="1324"/>
      <c r="AT51" s="1324"/>
      <c r="AU51" s="1324"/>
      <c r="AV51" s="1324"/>
      <c r="AW51" s="1324"/>
      <c r="AX51" s="1324"/>
      <c r="AY51" s="1324"/>
      <c r="AZ51" s="1324"/>
      <c r="BA51" s="1324"/>
      <c r="BB51" s="1324" t="s">
        <v>623</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x14ac:dyDescent="0.15">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624</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59.5</v>
      </c>
      <c r="CG53" s="1322"/>
      <c r="CH53" s="1322"/>
      <c r="CI53" s="1322"/>
      <c r="CJ53" s="1322"/>
      <c r="CK53" s="1322"/>
      <c r="CL53" s="1322"/>
      <c r="CM53" s="1322"/>
      <c r="CN53" s="1322">
        <v>61.2</v>
      </c>
      <c r="CO53" s="1322"/>
      <c r="CP53" s="1322"/>
      <c r="CQ53" s="1322"/>
      <c r="CR53" s="1322"/>
      <c r="CS53" s="1322"/>
      <c r="CT53" s="1322"/>
      <c r="CU53" s="1322"/>
      <c r="CV53" s="1322">
        <v>61.9</v>
      </c>
      <c r="CW53" s="1322"/>
      <c r="CX53" s="1322"/>
      <c r="CY53" s="1322"/>
      <c r="CZ53" s="1322"/>
      <c r="DA53" s="1322"/>
      <c r="DB53" s="1322"/>
      <c r="DC53" s="1322"/>
    </row>
    <row r="54" spans="1:109" x14ac:dyDescent="0.15">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2"/>
      <c r="B55" s="394"/>
      <c r="G55" s="1317"/>
      <c r="H55" s="1317"/>
      <c r="I55" s="1317"/>
      <c r="J55" s="1317"/>
      <c r="K55" s="1323"/>
      <c r="L55" s="1323"/>
      <c r="M55" s="1323"/>
      <c r="N55" s="1323"/>
      <c r="AN55" s="1321" t="s">
        <v>625</v>
      </c>
      <c r="AO55" s="1321"/>
      <c r="AP55" s="1321"/>
      <c r="AQ55" s="1321"/>
      <c r="AR55" s="1321"/>
      <c r="AS55" s="1321"/>
      <c r="AT55" s="1321"/>
      <c r="AU55" s="1321"/>
      <c r="AV55" s="1321"/>
      <c r="AW55" s="1321"/>
      <c r="AX55" s="1321"/>
      <c r="AY55" s="1321"/>
      <c r="AZ55" s="1321"/>
      <c r="BA55" s="1321"/>
      <c r="BB55" s="1324" t="s">
        <v>623</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33.1</v>
      </c>
      <c r="CG55" s="1322"/>
      <c r="CH55" s="1322"/>
      <c r="CI55" s="1322"/>
      <c r="CJ55" s="1322"/>
      <c r="CK55" s="1322"/>
      <c r="CL55" s="1322"/>
      <c r="CM55" s="1322"/>
      <c r="CN55" s="1322">
        <v>31.3</v>
      </c>
      <c r="CO55" s="1322"/>
      <c r="CP55" s="1322"/>
      <c r="CQ55" s="1322"/>
      <c r="CR55" s="1322"/>
      <c r="CS55" s="1322"/>
      <c r="CT55" s="1322"/>
      <c r="CU55" s="1322"/>
      <c r="CV55" s="1322">
        <v>25.3</v>
      </c>
      <c r="CW55" s="1322"/>
      <c r="CX55" s="1322"/>
      <c r="CY55" s="1322"/>
      <c r="CZ55" s="1322"/>
      <c r="DA55" s="1322"/>
      <c r="DB55" s="1322"/>
      <c r="DC55" s="1322"/>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x14ac:dyDescent="0.15">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624</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57.2</v>
      </c>
      <c r="CG57" s="1322"/>
      <c r="CH57" s="1322"/>
      <c r="CI57" s="1322"/>
      <c r="CJ57" s="1322"/>
      <c r="CK57" s="1322"/>
      <c r="CL57" s="1322"/>
      <c r="CM57" s="1322"/>
      <c r="CN57" s="1322">
        <v>58.5</v>
      </c>
      <c r="CO57" s="1322"/>
      <c r="CP57" s="1322"/>
      <c r="CQ57" s="1322"/>
      <c r="CR57" s="1322"/>
      <c r="CS57" s="1322"/>
      <c r="CT57" s="1322"/>
      <c r="CU57" s="1322"/>
      <c r="CV57" s="1322">
        <v>59.9</v>
      </c>
      <c r="CW57" s="1322"/>
      <c r="CX57" s="1322"/>
      <c r="CY57" s="1322"/>
      <c r="CZ57" s="1322"/>
      <c r="DA57" s="1322"/>
      <c r="DB57" s="1322"/>
      <c r="DC57" s="1322"/>
      <c r="DD57" s="407"/>
      <c r="DE57" s="406"/>
    </row>
    <row r="58" spans="1:109" s="402" customFormat="1" x14ac:dyDescent="0.15">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8" t="s">
        <v>631</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621</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561</v>
      </c>
      <c r="BQ72" s="1321"/>
      <c r="BR72" s="1321"/>
      <c r="BS72" s="1321"/>
      <c r="BT72" s="1321"/>
      <c r="BU72" s="1321"/>
      <c r="BV72" s="1321"/>
      <c r="BW72" s="1321"/>
      <c r="BX72" s="1321" t="s">
        <v>562</v>
      </c>
      <c r="BY72" s="1321"/>
      <c r="BZ72" s="1321"/>
      <c r="CA72" s="1321"/>
      <c r="CB72" s="1321"/>
      <c r="CC72" s="1321"/>
      <c r="CD72" s="1321"/>
      <c r="CE72" s="1321"/>
      <c r="CF72" s="1321" t="s">
        <v>563</v>
      </c>
      <c r="CG72" s="1321"/>
      <c r="CH72" s="1321"/>
      <c r="CI72" s="1321"/>
      <c r="CJ72" s="1321"/>
      <c r="CK72" s="1321"/>
      <c r="CL72" s="1321"/>
      <c r="CM72" s="1321"/>
      <c r="CN72" s="1321" t="s">
        <v>564</v>
      </c>
      <c r="CO72" s="1321"/>
      <c r="CP72" s="1321"/>
      <c r="CQ72" s="1321"/>
      <c r="CR72" s="1321"/>
      <c r="CS72" s="1321"/>
      <c r="CT72" s="1321"/>
      <c r="CU72" s="1321"/>
      <c r="CV72" s="1321" t="s">
        <v>565</v>
      </c>
      <c r="CW72" s="1321"/>
      <c r="CX72" s="1321"/>
      <c r="CY72" s="1321"/>
      <c r="CZ72" s="1321"/>
      <c r="DA72" s="1321"/>
      <c r="DB72" s="1321"/>
      <c r="DC72" s="1321"/>
    </row>
    <row r="73" spans="2:107" x14ac:dyDescent="0.15">
      <c r="B73" s="394"/>
      <c r="G73" s="1328"/>
      <c r="H73" s="1328"/>
      <c r="I73" s="1328"/>
      <c r="J73" s="1328"/>
      <c r="K73" s="1329"/>
      <c r="L73" s="1329"/>
      <c r="M73" s="1329"/>
      <c r="N73" s="1329"/>
      <c r="AM73" s="403"/>
      <c r="AN73" s="1324" t="s">
        <v>622</v>
      </c>
      <c r="AO73" s="1324"/>
      <c r="AP73" s="1324"/>
      <c r="AQ73" s="1324"/>
      <c r="AR73" s="1324"/>
      <c r="AS73" s="1324"/>
      <c r="AT73" s="1324"/>
      <c r="AU73" s="1324"/>
      <c r="AV73" s="1324"/>
      <c r="AW73" s="1324"/>
      <c r="AX73" s="1324"/>
      <c r="AY73" s="1324"/>
      <c r="AZ73" s="1324"/>
      <c r="BA73" s="1324"/>
      <c r="BB73" s="1324" t="s">
        <v>623</v>
      </c>
      <c r="BC73" s="1324"/>
      <c r="BD73" s="1324"/>
      <c r="BE73" s="1324"/>
      <c r="BF73" s="1324"/>
      <c r="BG73" s="1324"/>
      <c r="BH73" s="1324"/>
      <c r="BI73" s="1324"/>
      <c r="BJ73" s="1324"/>
      <c r="BK73" s="1324"/>
      <c r="BL73" s="1324"/>
      <c r="BM73" s="1324"/>
      <c r="BN73" s="1324"/>
      <c r="BO73" s="1324"/>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x14ac:dyDescent="0.15">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627</v>
      </c>
      <c r="BC75" s="1324"/>
      <c r="BD75" s="1324"/>
      <c r="BE75" s="1324"/>
      <c r="BF75" s="1324"/>
      <c r="BG75" s="1324"/>
      <c r="BH75" s="1324"/>
      <c r="BI75" s="1324"/>
      <c r="BJ75" s="1324"/>
      <c r="BK75" s="1324"/>
      <c r="BL75" s="1324"/>
      <c r="BM75" s="1324"/>
      <c r="BN75" s="1324"/>
      <c r="BO75" s="1324"/>
      <c r="BP75" s="1322">
        <v>1.4</v>
      </c>
      <c r="BQ75" s="1322"/>
      <c r="BR75" s="1322"/>
      <c r="BS75" s="1322"/>
      <c r="BT75" s="1322"/>
      <c r="BU75" s="1322"/>
      <c r="BV75" s="1322"/>
      <c r="BW75" s="1322"/>
      <c r="BX75" s="1322">
        <v>1.2</v>
      </c>
      <c r="BY75" s="1322"/>
      <c r="BZ75" s="1322"/>
      <c r="CA75" s="1322"/>
      <c r="CB75" s="1322"/>
      <c r="CC75" s="1322"/>
      <c r="CD75" s="1322"/>
      <c r="CE75" s="1322"/>
      <c r="CF75" s="1322">
        <v>1.5</v>
      </c>
      <c r="CG75" s="1322"/>
      <c r="CH75" s="1322"/>
      <c r="CI75" s="1322"/>
      <c r="CJ75" s="1322"/>
      <c r="CK75" s="1322"/>
      <c r="CL75" s="1322"/>
      <c r="CM75" s="1322"/>
      <c r="CN75" s="1322">
        <v>1.6</v>
      </c>
      <c r="CO75" s="1322"/>
      <c r="CP75" s="1322"/>
      <c r="CQ75" s="1322"/>
      <c r="CR75" s="1322"/>
      <c r="CS75" s="1322"/>
      <c r="CT75" s="1322"/>
      <c r="CU75" s="1322"/>
      <c r="CV75" s="1322">
        <v>1.1000000000000001</v>
      </c>
      <c r="CW75" s="1322"/>
      <c r="CX75" s="1322"/>
      <c r="CY75" s="1322"/>
      <c r="CZ75" s="1322"/>
      <c r="DA75" s="1322"/>
      <c r="DB75" s="1322"/>
      <c r="DC75" s="1322"/>
    </row>
    <row r="76" spans="2:107" x14ac:dyDescent="0.15">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4"/>
      <c r="G77" s="1317"/>
      <c r="H77" s="1317"/>
      <c r="I77" s="1317"/>
      <c r="J77" s="1317"/>
      <c r="K77" s="1329"/>
      <c r="L77" s="1329"/>
      <c r="M77" s="1329"/>
      <c r="N77" s="1329"/>
      <c r="AN77" s="1321" t="s">
        <v>625</v>
      </c>
      <c r="AO77" s="1321"/>
      <c r="AP77" s="1321"/>
      <c r="AQ77" s="1321"/>
      <c r="AR77" s="1321"/>
      <c r="AS77" s="1321"/>
      <c r="AT77" s="1321"/>
      <c r="AU77" s="1321"/>
      <c r="AV77" s="1321"/>
      <c r="AW77" s="1321"/>
      <c r="AX77" s="1321"/>
      <c r="AY77" s="1321"/>
      <c r="AZ77" s="1321"/>
      <c r="BA77" s="1321"/>
      <c r="BB77" s="1324" t="s">
        <v>623</v>
      </c>
      <c r="BC77" s="1324"/>
      <c r="BD77" s="1324"/>
      <c r="BE77" s="1324"/>
      <c r="BF77" s="1324"/>
      <c r="BG77" s="1324"/>
      <c r="BH77" s="1324"/>
      <c r="BI77" s="1324"/>
      <c r="BJ77" s="1324"/>
      <c r="BK77" s="1324"/>
      <c r="BL77" s="1324"/>
      <c r="BM77" s="1324"/>
      <c r="BN77" s="1324"/>
      <c r="BO77" s="1324"/>
      <c r="BP77" s="1322">
        <v>45.9</v>
      </c>
      <c r="BQ77" s="1322"/>
      <c r="BR77" s="1322"/>
      <c r="BS77" s="1322"/>
      <c r="BT77" s="1322"/>
      <c r="BU77" s="1322"/>
      <c r="BV77" s="1322"/>
      <c r="BW77" s="1322"/>
      <c r="BX77" s="1322">
        <v>37.299999999999997</v>
      </c>
      <c r="BY77" s="1322"/>
      <c r="BZ77" s="1322"/>
      <c r="CA77" s="1322"/>
      <c r="CB77" s="1322"/>
      <c r="CC77" s="1322"/>
      <c r="CD77" s="1322"/>
      <c r="CE77" s="1322"/>
      <c r="CF77" s="1322">
        <v>33.1</v>
      </c>
      <c r="CG77" s="1322"/>
      <c r="CH77" s="1322"/>
      <c r="CI77" s="1322"/>
      <c r="CJ77" s="1322"/>
      <c r="CK77" s="1322"/>
      <c r="CL77" s="1322"/>
      <c r="CM77" s="1322"/>
      <c r="CN77" s="1322">
        <v>31.3</v>
      </c>
      <c r="CO77" s="1322"/>
      <c r="CP77" s="1322"/>
      <c r="CQ77" s="1322"/>
      <c r="CR77" s="1322"/>
      <c r="CS77" s="1322"/>
      <c r="CT77" s="1322"/>
      <c r="CU77" s="1322"/>
      <c r="CV77" s="1322">
        <v>25.3</v>
      </c>
      <c r="CW77" s="1322"/>
      <c r="CX77" s="1322"/>
      <c r="CY77" s="1322"/>
      <c r="CZ77" s="1322"/>
      <c r="DA77" s="1322"/>
      <c r="DB77" s="1322"/>
      <c r="DC77" s="1322"/>
    </row>
    <row r="78" spans="2:107" x14ac:dyDescent="0.15">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627</v>
      </c>
      <c r="BC79" s="1324"/>
      <c r="BD79" s="1324"/>
      <c r="BE79" s="1324"/>
      <c r="BF79" s="1324"/>
      <c r="BG79" s="1324"/>
      <c r="BH79" s="1324"/>
      <c r="BI79" s="1324"/>
      <c r="BJ79" s="1324"/>
      <c r="BK79" s="1324"/>
      <c r="BL79" s="1324"/>
      <c r="BM79" s="1324"/>
      <c r="BN79" s="1324"/>
      <c r="BO79" s="1324"/>
      <c r="BP79" s="1322">
        <v>8.8000000000000007</v>
      </c>
      <c r="BQ79" s="1322"/>
      <c r="BR79" s="1322"/>
      <c r="BS79" s="1322"/>
      <c r="BT79" s="1322"/>
      <c r="BU79" s="1322"/>
      <c r="BV79" s="1322"/>
      <c r="BW79" s="1322"/>
      <c r="BX79" s="1322">
        <v>7.8</v>
      </c>
      <c r="BY79" s="1322"/>
      <c r="BZ79" s="1322"/>
      <c r="CA79" s="1322"/>
      <c r="CB79" s="1322"/>
      <c r="CC79" s="1322"/>
      <c r="CD79" s="1322"/>
      <c r="CE79" s="1322"/>
      <c r="CF79" s="1322">
        <v>7.5</v>
      </c>
      <c r="CG79" s="1322"/>
      <c r="CH79" s="1322"/>
      <c r="CI79" s="1322"/>
      <c r="CJ79" s="1322"/>
      <c r="CK79" s="1322"/>
      <c r="CL79" s="1322"/>
      <c r="CM79" s="1322"/>
      <c r="CN79" s="1322">
        <v>7.2</v>
      </c>
      <c r="CO79" s="1322"/>
      <c r="CP79" s="1322"/>
      <c r="CQ79" s="1322"/>
      <c r="CR79" s="1322"/>
      <c r="CS79" s="1322"/>
      <c r="CT79" s="1322"/>
      <c r="CU79" s="1322"/>
      <c r="CV79" s="1322">
        <v>6.9</v>
      </c>
      <c r="CW79" s="1322"/>
      <c r="CX79" s="1322"/>
      <c r="CY79" s="1322"/>
      <c r="CZ79" s="1322"/>
      <c r="DA79" s="1322"/>
      <c r="DB79" s="1322"/>
      <c r="DC79" s="1322"/>
    </row>
    <row r="80" spans="2:107" x14ac:dyDescent="0.15">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W1CJXpsRMFCNyj02lNBf3q0W+3Cj4KNiMJq1Rc1va0kPzRhUWSNxlUv6YASint9npRLlN+bxat4kQ+zJkLBqQ==" saltValue="sqtgS/BCx4/E8+8CvFfo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N43" sqref="AN43:DC47"/>
    </sheetView>
  </sheetViews>
  <sheetFormatPr defaultColWidth="0" defaultRowHeight="13.5" customHeight="1" zeroHeight="1" x14ac:dyDescent="0.15"/>
  <cols>
    <col min="1" max="34" width="2.42578125" style="285" customWidth="1"/>
    <col min="35" max="122" width="2.42578125" style="284" customWidth="1"/>
    <col min="123" max="16384" width="2.425781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qeTkKbNZCH9IVzBKcZJv/2NEhsnjXnu9vGSd1Vn8aO+DU5T1sW72tSEb5N6mcB023DfaquUFLqtEEXEKQbcSw==" saltValue="CEmsJSdVJL1h1PhKgw9S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Normal="100" zoomScaleSheetLayoutView="55" workbookViewId="0">
      <selection activeCell="AF112" sqref="AF112"/>
    </sheetView>
  </sheetViews>
  <sheetFormatPr defaultColWidth="0" defaultRowHeight="13.5" customHeight="1" zeroHeight="1" x14ac:dyDescent="0.15"/>
  <cols>
    <col min="1" max="34" width="2.42578125" style="285" customWidth="1"/>
    <col min="35" max="122" width="2.42578125" style="284" customWidth="1"/>
    <col min="123" max="16384" width="2.425781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q2M0Y82Bjhs2Jp8Z+M6V2VrYG242lDdnKIbRVS232N7CRPl3vWU3GRYK+H0YKXliRwaPkSjUUlxmMNFMua42g==" saltValue="e7tMIP1e4JI+RO97DKmA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3" customWidth="1"/>
    <col min="2" max="8" width="13.42578125" style="143" customWidth="1"/>
    <col min="9" max="16384" width="11.140625" style="143"/>
  </cols>
  <sheetData>
    <row r="1" spans="1:8" x14ac:dyDescent="0.15">
      <c r="A1" s="137"/>
      <c r="B1" s="138"/>
      <c r="C1" s="139"/>
      <c r="D1" s="140"/>
      <c r="E1" s="141"/>
      <c r="F1" s="141"/>
      <c r="G1" s="141"/>
      <c r="H1" s="142"/>
    </row>
    <row r="2" spans="1:8" x14ac:dyDescent="0.15">
      <c r="A2" s="144"/>
      <c r="B2" s="145"/>
      <c r="C2" s="146"/>
      <c r="D2" s="147" t="s">
        <v>52</v>
      </c>
      <c r="E2" s="148"/>
      <c r="F2" s="149" t="s">
        <v>558</v>
      </c>
      <c r="G2" s="150"/>
      <c r="H2" s="151"/>
    </row>
    <row r="3" spans="1:8" x14ac:dyDescent="0.15">
      <c r="A3" s="147" t="s">
        <v>551</v>
      </c>
      <c r="B3" s="152"/>
      <c r="C3" s="153"/>
      <c r="D3" s="154">
        <v>33938</v>
      </c>
      <c r="E3" s="155"/>
      <c r="F3" s="156">
        <v>66255</v>
      </c>
      <c r="G3" s="157"/>
      <c r="H3" s="158"/>
    </row>
    <row r="4" spans="1:8" x14ac:dyDescent="0.15">
      <c r="A4" s="159"/>
      <c r="B4" s="160"/>
      <c r="C4" s="161"/>
      <c r="D4" s="162">
        <v>27216</v>
      </c>
      <c r="E4" s="163"/>
      <c r="F4" s="164">
        <v>31822</v>
      </c>
      <c r="G4" s="165"/>
      <c r="H4" s="166"/>
    </row>
    <row r="5" spans="1:8" x14ac:dyDescent="0.15">
      <c r="A5" s="147" t="s">
        <v>553</v>
      </c>
      <c r="B5" s="152"/>
      <c r="C5" s="153"/>
      <c r="D5" s="154">
        <v>56005</v>
      </c>
      <c r="E5" s="155"/>
      <c r="F5" s="156">
        <v>54227</v>
      </c>
      <c r="G5" s="157"/>
      <c r="H5" s="158"/>
    </row>
    <row r="6" spans="1:8" x14ac:dyDescent="0.15">
      <c r="A6" s="159"/>
      <c r="B6" s="160"/>
      <c r="C6" s="161"/>
      <c r="D6" s="162">
        <v>46248</v>
      </c>
      <c r="E6" s="163"/>
      <c r="F6" s="164">
        <v>29694</v>
      </c>
      <c r="G6" s="165"/>
      <c r="H6" s="166"/>
    </row>
    <row r="7" spans="1:8" x14ac:dyDescent="0.15">
      <c r="A7" s="147" t="s">
        <v>554</v>
      </c>
      <c r="B7" s="152"/>
      <c r="C7" s="153"/>
      <c r="D7" s="154">
        <v>42095</v>
      </c>
      <c r="E7" s="155"/>
      <c r="F7" s="156">
        <v>57295</v>
      </c>
      <c r="G7" s="157"/>
      <c r="H7" s="158"/>
    </row>
    <row r="8" spans="1:8" x14ac:dyDescent="0.15">
      <c r="A8" s="159"/>
      <c r="B8" s="160"/>
      <c r="C8" s="161"/>
      <c r="D8" s="162">
        <v>33113</v>
      </c>
      <c r="E8" s="163"/>
      <c r="F8" s="164">
        <v>32771</v>
      </c>
      <c r="G8" s="165"/>
      <c r="H8" s="166"/>
    </row>
    <row r="9" spans="1:8" x14ac:dyDescent="0.15">
      <c r="A9" s="147" t="s">
        <v>555</v>
      </c>
      <c r="B9" s="152"/>
      <c r="C9" s="153"/>
      <c r="D9" s="154">
        <v>44657</v>
      </c>
      <c r="E9" s="155"/>
      <c r="F9" s="156">
        <v>54110</v>
      </c>
      <c r="G9" s="157"/>
      <c r="H9" s="158"/>
    </row>
    <row r="10" spans="1:8" x14ac:dyDescent="0.15">
      <c r="A10" s="159"/>
      <c r="B10" s="160"/>
      <c r="C10" s="161"/>
      <c r="D10" s="162">
        <v>25835</v>
      </c>
      <c r="E10" s="163"/>
      <c r="F10" s="164">
        <v>30620</v>
      </c>
      <c r="G10" s="165"/>
      <c r="H10" s="166"/>
    </row>
    <row r="11" spans="1:8" x14ac:dyDescent="0.15">
      <c r="A11" s="147" t="s">
        <v>556</v>
      </c>
      <c r="B11" s="152"/>
      <c r="C11" s="153"/>
      <c r="D11" s="154">
        <v>42790</v>
      </c>
      <c r="E11" s="155"/>
      <c r="F11" s="156">
        <v>54684</v>
      </c>
      <c r="G11" s="157"/>
      <c r="H11" s="158"/>
    </row>
    <row r="12" spans="1:8" x14ac:dyDescent="0.15">
      <c r="A12" s="159"/>
      <c r="B12" s="160"/>
      <c r="C12" s="167"/>
      <c r="D12" s="162">
        <v>26069</v>
      </c>
      <c r="E12" s="163"/>
      <c r="F12" s="164">
        <v>32829</v>
      </c>
      <c r="G12" s="165"/>
      <c r="H12" s="166"/>
    </row>
    <row r="13" spans="1:8" x14ac:dyDescent="0.15">
      <c r="A13" s="147"/>
      <c r="B13" s="152"/>
      <c r="C13" s="168"/>
      <c r="D13" s="169">
        <v>43897</v>
      </c>
      <c r="E13" s="170"/>
      <c r="F13" s="171">
        <v>57314</v>
      </c>
      <c r="G13" s="172"/>
      <c r="H13" s="158"/>
    </row>
    <row r="14" spans="1:8" x14ac:dyDescent="0.15">
      <c r="A14" s="159"/>
      <c r="B14" s="160"/>
      <c r="C14" s="161"/>
      <c r="D14" s="162">
        <v>31696</v>
      </c>
      <c r="E14" s="163"/>
      <c r="F14" s="164">
        <v>31547</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5.48</v>
      </c>
      <c r="C19" s="173">
        <f>ROUND(VALUE(SUBSTITUTE(実質収支比率等に係る経年分析!G$48,"▲","-")),2)</f>
        <v>8.3699999999999992</v>
      </c>
      <c r="D19" s="173">
        <f>ROUND(VALUE(SUBSTITUTE(実質収支比率等に係る経年分析!H$48,"▲","-")),2)</f>
        <v>6.38</v>
      </c>
      <c r="E19" s="173">
        <f>ROUND(VALUE(SUBSTITUTE(実質収支比率等に係る経年分析!I$48,"▲","-")),2)</f>
        <v>6.22</v>
      </c>
      <c r="F19" s="173">
        <f>ROUND(VALUE(SUBSTITUTE(実質収支比率等に係る経年分析!J$48,"▲","-")),2)</f>
        <v>7.05</v>
      </c>
    </row>
    <row r="20" spans="1:11" x14ac:dyDescent="0.15">
      <c r="A20" s="173" t="s">
        <v>55</v>
      </c>
      <c r="B20" s="173">
        <f>ROUND(VALUE(SUBSTITUTE(実質収支比率等に係る経年分析!F$47,"▲","-")),2)</f>
        <v>21.11</v>
      </c>
      <c r="C20" s="173">
        <f>ROUND(VALUE(SUBSTITUTE(実質収支比率等に係る経年分析!G$47,"▲","-")),2)</f>
        <v>21.71</v>
      </c>
      <c r="D20" s="173">
        <f>ROUND(VALUE(SUBSTITUTE(実質収支比率等に係る経年分析!H$47,"▲","-")),2)</f>
        <v>23.55</v>
      </c>
      <c r="E20" s="173">
        <f>ROUND(VALUE(SUBSTITUTE(実質収支比率等に係る経年分析!I$47,"▲","-")),2)</f>
        <v>23.5</v>
      </c>
      <c r="F20" s="173">
        <f>ROUND(VALUE(SUBSTITUTE(実質収支比率等に係る経年分析!J$47,"▲","-")),2)</f>
        <v>21.08</v>
      </c>
    </row>
    <row r="21" spans="1:11" x14ac:dyDescent="0.15">
      <c r="A21" s="173" t="s">
        <v>56</v>
      </c>
      <c r="B21" s="173">
        <f>IF(ISNUMBER(VALUE(SUBSTITUTE(実質収支比率等に係る経年分析!F$49,"▲","-"))),ROUND(VALUE(SUBSTITUTE(実質収支比率等に係る経年分析!F$49,"▲","-")),2),NA())</f>
        <v>-0.95</v>
      </c>
      <c r="C21" s="173">
        <f>IF(ISNUMBER(VALUE(SUBSTITUTE(実質収支比率等に係る経年分析!G$49,"▲","-"))),ROUND(VALUE(SUBSTITUTE(実質収支比率等に係る経年分析!G$49,"▲","-")),2),NA())</f>
        <v>6.43</v>
      </c>
      <c r="D21" s="173">
        <f>IF(ISNUMBER(VALUE(SUBSTITUTE(実質収支比率等に係る経年分析!H$49,"▲","-"))),ROUND(VALUE(SUBSTITUTE(実質収支比率等に係る経年分析!H$49,"▲","-")),2),NA())</f>
        <v>1.57</v>
      </c>
      <c r="E21" s="173">
        <f>IF(ISNUMBER(VALUE(SUBSTITUTE(実質収支比率等に係る経年分析!I$49,"▲","-"))),ROUND(VALUE(SUBSTITUTE(実質収支比率等に係る経年分析!I$49,"▲","-")),2),NA())</f>
        <v>2.14</v>
      </c>
      <c r="F21" s="173">
        <f>IF(ISNUMBER(VALUE(SUBSTITUTE(実質収支比率等に係る経年分析!J$49,"▲","-"))),ROUND(VALUE(SUBSTITUTE(実質収支比率等に係る経年分析!J$49,"▲","-")),2),NA())</f>
        <v>0.44</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str">
        <f>IF(連結実質赤字比率に係る赤字・黒字の構成分析!C$40="",NA(),連結実質赤字比率に係る赤字・黒字の構成分析!C$40)</f>
        <v>学校給食事業特別会計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0.03</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0.02</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0.08</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0.02</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15">
      <c r="A31" s="174" t="str">
        <f>IF(連結実質赤字比率に係る赤字・黒字の構成分析!C$39="",NA(),連結実質赤字比率に係る赤字・黒字の構成分析!C$39)</f>
        <v>農業集落排水事業特別会計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0.02</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0.01</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0.01</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0.01</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0.01</v>
      </c>
    </row>
    <row r="32" spans="1:11" x14ac:dyDescent="0.15">
      <c r="A32" s="174" t="str">
        <f>IF(連結実質赤字比率に係る赤字・黒字の構成分析!C$38="",NA(),連結実質赤字比率に係る赤字・黒字の構成分析!C$38)</f>
        <v>後期高齢者医療事業特別会計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0.04</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0.06</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0.09</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0.04</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7.0000000000000007E-2</v>
      </c>
    </row>
    <row r="33" spans="1:16" x14ac:dyDescent="0.15">
      <c r="A33" s="174" t="str">
        <f>IF(連結実質赤字比率に係る赤字・黒字の構成分析!C$37="",NA(),連結実質赤字比率に係る赤字・黒字の構成分析!C$37)</f>
        <v>下水道事業特別会計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7.0000000000000007E-2</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7.0000000000000007E-2</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0.06</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0.05</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0.18</v>
      </c>
    </row>
    <row r="34" spans="1:16" x14ac:dyDescent="0.15">
      <c r="A34" s="174" t="str">
        <f>IF(連結実質赤字比率に係る赤字・黒字の構成分析!C$36="",NA(),連結実質赤字比率に係る赤字・黒字の構成分析!C$36)</f>
        <v>国民健康保険事業特別会計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2.67</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3.6</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4.3</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4.7300000000000004</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2.37</v>
      </c>
    </row>
    <row r="35" spans="1:16" x14ac:dyDescent="0.15">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5.44</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8.34</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6.29</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6.19</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7.03</v>
      </c>
    </row>
    <row r="36" spans="1:16" x14ac:dyDescent="0.15">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15.32</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14.24</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11.03</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11.29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10.86</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1399</v>
      </c>
      <c r="E42" s="175"/>
      <c r="F42" s="175"/>
      <c r="G42" s="175">
        <f>'実質公債費比率（分子）の構造'!L$52</f>
        <v>1371</v>
      </c>
      <c r="H42" s="175"/>
      <c r="I42" s="175"/>
      <c r="J42" s="175">
        <f>'実質公債費比率（分子）の構造'!M$52</f>
        <v>1419</v>
      </c>
      <c r="K42" s="175"/>
      <c r="L42" s="175"/>
      <c r="M42" s="175">
        <f>'実質公債費比率（分子）の構造'!N$52</f>
        <v>1371</v>
      </c>
      <c r="N42" s="175"/>
      <c r="O42" s="175"/>
      <c r="P42" s="175">
        <f>'実質公債費比率（分子）の構造'!O$52</f>
        <v>1155</v>
      </c>
    </row>
    <row r="43" spans="1:16" x14ac:dyDescent="0.15">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65</v>
      </c>
      <c r="B44" s="175">
        <f>'実質公債費比率（分子）の構造'!K$50</f>
        <v>0</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15">
      <c r="A45" s="175" t="s">
        <v>66</v>
      </c>
      <c r="B45" s="175">
        <f>'実質公債費比率（分子）の構造'!K$49</f>
        <v>74</v>
      </c>
      <c r="C45" s="175"/>
      <c r="D45" s="175"/>
      <c r="E45" s="175">
        <f>'実質公債費比率（分子）の構造'!L$49</f>
        <v>77</v>
      </c>
      <c r="F45" s="175"/>
      <c r="G45" s="175"/>
      <c r="H45" s="175">
        <f>'実質公債費比率（分子）の構造'!M$49</f>
        <v>78</v>
      </c>
      <c r="I45" s="175"/>
      <c r="J45" s="175"/>
      <c r="K45" s="175">
        <f>'実質公債費比率（分子）の構造'!N$49</f>
        <v>74</v>
      </c>
      <c r="L45" s="175"/>
      <c r="M45" s="175"/>
      <c r="N45" s="175">
        <f>'実質公債費比率（分子）の構造'!O$49</f>
        <v>76</v>
      </c>
      <c r="O45" s="175"/>
      <c r="P45" s="175"/>
    </row>
    <row r="46" spans="1:16" x14ac:dyDescent="0.15">
      <c r="A46" s="175" t="s">
        <v>67</v>
      </c>
      <c r="B46" s="175">
        <f>'実質公債費比率（分子）の構造'!K$48</f>
        <v>127</v>
      </c>
      <c r="C46" s="175"/>
      <c r="D46" s="175"/>
      <c r="E46" s="175">
        <f>'実質公債費比率（分子）の構造'!L$48</f>
        <v>125</v>
      </c>
      <c r="F46" s="175"/>
      <c r="G46" s="175"/>
      <c r="H46" s="175">
        <f>'実質公債費比率（分子）の構造'!M$48</f>
        <v>127</v>
      </c>
      <c r="I46" s="175"/>
      <c r="J46" s="175"/>
      <c r="K46" s="175">
        <f>'実質公債費比率（分子）の構造'!N$48</f>
        <v>125</v>
      </c>
      <c r="L46" s="175"/>
      <c r="M46" s="175"/>
      <c r="N46" s="175">
        <f>'実質公債費比率（分子）の構造'!O$48</f>
        <v>122</v>
      </c>
      <c r="O46" s="175"/>
      <c r="P46" s="175"/>
    </row>
    <row r="47" spans="1:16" x14ac:dyDescent="0.15">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70</v>
      </c>
      <c r="B49" s="175">
        <f>'実質公債費比率（分子）の構造'!K$45</f>
        <v>1307</v>
      </c>
      <c r="C49" s="175"/>
      <c r="D49" s="175"/>
      <c r="E49" s="175">
        <f>'実質公債費比率（分子）の構造'!L$45</f>
        <v>1336</v>
      </c>
      <c r="F49" s="175"/>
      <c r="G49" s="175"/>
      <c r="H49" s="175">
        <f>'実質公債費比率（分子）の構造'!M$45</f>
        <v>1377</v>
      </c>
      <c r="I49" s="175"/>
      <c r="J49" s="175"/>
      <c r="K49" s="175">
        <f>'実質公債費比率（分子）の構造'!N$45</f>
        <v>1314</v>
      </c>
      <c r="L49" s="175"/>
      <c r="M49" s="175"/>
      <c r="N49" s="175">
        <f>'実質公債費比率（分子）の構造'!O$45</f>
        <v>971</v>
      </c>
      <c r="O49" s="175"/>
      <c r="P49" s="175"/>
    </row>
    <row r="50" spans="1:16" x14ac:dyDescent="0.15">
      <c r="A50" s="175" t="s">
        <v>71</v>
      </c>
      <c r="B50" s="175" t="e">
        <f>NA()</f>
        <v>#N/A</v>
      </c>
      <c r="C50" s="175">
        <f>IF(ISNUMBER('実質公債費比率（分子）の構造'!K$53),'実質公債費比率（分子）の構造'!K$53,NA())</f>
        <v>109</v>
      </c>
      <c r="D50" s="175" t="e">
        <f>NA()</f>
        <v>#N/A</v>
      </c>
      <c r="E50" s="175" t="e">
        <f>NA()</f>
        <v>#N/A</v>
      </c>
      <c r="F50" s="175">
        <f>IF(ISNUMBER('実質公債費比率（分子）の構造'!L$53),'実質公債費比率（分子）の構造'!L$53,NA())</f>
        <v>167</v>
      </c>
      <c r="G50" s="175" t="e">
        <f>NA()</f>
        <v>#N/A</v>
      </c>
      <c r="H50" s="175" t="e">
        <f>NA()</f>
        <v>#N/A</v>
      </c>
      <c r="I50" s="175">
        <f>IF(ISNUMBER('実質公債費比率（分子）の構造'!M$53),'実質公債費比率（分子）の構造'!M$53,NA())</f>
        <v>163</v>
      </c>
      <c r="J50" s="175" t="e">
        <f>NA()</f>
        <v>#N/A</v>
      </c>
      <c r="K50" s="175" t="e">
        <f>NA()</f>
        <v>#N/A</v>
      </c>
      <c r="L50" s="175">
        <f>IF(ISNUMBER('実質公債費比率（分子）の構造'!N$53),'実質公債費比率（分子）の構造'!N$53,NA())</f>
        <v>142</v>
      </c>
      <c r="M50" s="175" t="e">
        <f>NA()</f>
        <v>#N/A</v>
      </c>
      <c r="N50" s="175" t="e">
        <f>NA()</f>
        <v>#N/A</v>
      </c>
      <c r="O50" s="175">
        <f>IF(ISNUMBER('実質公債費比率（分子）の構造'!O$53),'実質公債費比率（分子）の構造'!O$53,NA())</f>
        <v>14</v>
      </c>
      <c r="P50" s="175" t="e">
        <f>NA()</f>
        <v>#N/A</v>
      </c>
    </row>
    <row r="53" spans="1:16" x14ac:dyDescent="0.15">
      <c r="A53" s="143" t="s">
        <v>72</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15">
      <c r="A56" s="174" t="s">
        <v>43</v>
      </c>
      <c r="B56" s="174"/>
      <c r="C56" s="174"/>
      <c r="D56" s="174">
        <f>'将来負担比率（分子）の構造'!I$52</f>
        <v>14289</v>
      </c>
      <c r="E56" s="174"/>
      <c r="F56" s="174"/>
      <c r="G56" s="174">
        <f>'将来負担比率（分子）の構造'!J$52</f>
        <v>14016</v>
      </c>
      <c r="H56" s="174"/>
      <c r="I56" s="174"/>
      <c r="J56" s="174">
        <f>'将来負担比率（分子）の構造'!K$52</f>
        <v>13906</v>
      </c>
      <c r="K56" s="174"/>
      <c r="L56" s="174"/>
      <c r="M56" s="174">
        <f>'将来負担比率（分子）の構造'!L$52</f>
        <v>13419</v>
      </c>
      <c r="N56" s="174"/>
      <c r="O56" s="174"/>
      <c r="P56" s="174">
        <f>'将来負担比率（分子）の構造'!M$52</f>
        <v>13084</v>
      </c>
    </row>
    <row r="57" spans="1:16" x14ac:dyDescent="0.15">
      <c r="A57" s="174" t="s">
        <v>42</v>
      </c>
      <c r="B57" s="174"/>
      <c r="C57" s="174"/>
      <c r="D57" s="174">
        <f>'将来負担比率（分子）の構造'!I$51</f>
        <v>33</v>
      </c>
      <c r="E57" s="174"/>
      <c r="F57" s="174"/>
      <c r="G57" s="174">
        <f>'将来負担比率（分子）の構造'!J$51</f>
        <v>24</v>
      </c>
      <c r="H57" s="174"/>
      <c r="I57" s="174"/>
      <c r="J57" s="174">
        <f>'将来負担比率（分子）の構造'!K$51</f>
        <v>13</v>
      </c>
      <c r="K57" s="174"/>
      <c r="L57" s="174"/>
      <c r="M57" s="174">
        <f>'将来負担比率（分子）の構造'!L$51</f>
        <v>4</v>
      </c>
      <c r="N57" s="174"/>
      <c r="O57" s="174"/>
      <c r="P57" s="174" t="str">
        <f>'将来負担比率（分子）の構造'!M$51</f>
        <v>-</v>
      </c>
    </row>
    <row r="58" spans="1:16" x14ac:dyDescent="0.15">
      <c r="A58" s="174" t="s">
        <v>41</v>
      </c>
      <c r="B58" s="174"/>
      <c r="C58" s="174"/>
      <c r="D58" s="174">
        <f>'将来負担比率（分子）の構造'!I$50</f>
        <v>10216</v>
      </c>
      <c r="E58" s="174"/>
      <c r="F58" s="174"/>
      <c r="G58" s="174">
        <f>'将来負担比率（分子）の構造'!J$50</f>
        <v>10332</v>
      </c>
      <c r="H58" s="174"/>
      <c r="I58" s="174"/>
      <c r="J58" s="174">
        <f>'将来負担比率（分子）の構造'!K$50</f>
        <v>10762</v>
      </c>
      <c r="K58" s="174"/>
      <c r="L58" s="174"/>
      <c r="M58" s="174">
        <f>'将来負担比率（分子）の構造'!L$50</f>
        <v>11046</v>
      </c>
      <c r="N58" s="174"/>
      <c r="O58" s="174"/>
      <c r="P58" s="174">
        <f>'将来負担比率（分子）の構造'!M$50</f>
        <v>11032</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255</v>
      </c>
      <c r="C62" s="174"/>
      <c r="D62" s="174"/>
      <c r="E62" s="174">
        <f>'将来負担比率（分子）の構造'!J$45</f>
        <v>447</v>
      </c>
      <c r="F62" s="174"/>
      <c r="G62" s="174"/>
      <c r="H62" s="174">
        <f>'将来負担比率（分子）の構造'!K$45</f>
        <v>215</v>
      </c>
      <c r="I62" s="174"/>
      <c r="J62" s="174"/>
      <c r="K62" s="174" t="str">
        <f>'将来負担比率（分子）の構造'!L$45</f>
        <v>-</v>
      </c>
      <c r="L62" s="174"/>
      <c r="M62" s="174"/>
      <c r="N62" s="174" t="str">
        <f>'将来負担比率（分子）の構造'!M$45</f>
        <v>-</v>
      </c>
      <c r="O62" s="174"/>
      <c r="P62" s="174"/>
    </row>
    <row r="63" spans="1:16" x14ac:dyDescent="0.15">
      <c r="A63" s="174" t="s">
        <v>34</v>
      </c>
      <c r="B63" s="174">
        <f>'将来負担比率（分子）の構造'!I$44</f>
        <v>354</v>
      </c>
      <c r="C63" s="174"/>
      <c r="D63" s="174"/>
      <c r="E63" s="174">
        <f>'将来負担比率（分子）の構造'!J$44</f>
        <v>483</v>
      </c>
      <c r="F63" s="174"/>
      <c r="G63" s="174"/>
      <c r="H63" s="174">
        <f>'将来負担比率（分子）の構造'!K$44</f>
        <v>638</v>
      </c>
      <c r="I63" s="174"/>
      <c r="J63" s="174"/>
      <c r="K63" s="174">
        <f>'将来負担比率（分子）の構造'!L$44</f>
        <v>669</v>
      </c>
      <c r="L63" s="174"/>
      <c r="M63" s="174"/>
      <c r="N63" s="174">
        <f>'将来負担比率（分子）の構造'!M$44</f>
        <v>587</v>
      </c>
      <c r="O63" s="174"/>
      <c r="P63" s="174"/>
    </row>
    <row r="64" spans="1:16" x14ac:dyDescent="0.15">
      <c r="A64" s="174" t="s">
        <v>33</v>
      </c>
      <c r="B64" s="174">
        <f>'将来負担比率（分子）の構造'!I$43</f>
        <v>1551</v>
      </c>
      <c r="C64" s="174"/>
      <c r="D64" s="174"/>
      <c r="E64" s="174">
        <f>'将来負担比率（分子）の構造'!J$43</f>
        <v>1579</v>
      </c>
      <c r="F64" s="174"/>
      <c r="G64" s="174"/>
      <c r="H64" s="174">
        <f>'将来負担比率（分子）の構造'!K$43</f>
        <v>1547</v>
      </c>
      <c r="I64" s="174"/>
      <c r="J64" s="174"/>
      <c r="K64" s="174">
        <f>'将来負担比率（分子）の構造'!L$43</f>
        <v>1445</v>
      </c>
      <c r="L64" s="174"/>
      <c r="M64" s="174"/>
      <c r="N64" s="174">
        <f>'将来負担比率（分子）の構造'!M$43</f>
        <v>1338</v>
      </c>
      <c r="O64" s="174"/>
      <c r="P64" s="174"/>
    </row>
    <row r="65" spans="1:16" x14ac:dyDescent="0.15">
      <c r="A65" s="174" t="s">
        <v>32</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15">
      <c r="A66" s="174" t="s">
        <v>31</v>
      </c>
      <c r="B66" s="174">
        <f>'将来負担比率（分子）の構造'!I$41</f>
        <v>12139</v>
      </c>
      <c r="C66" s="174"/>
      <c r="D66" s="174"/>
      <c r="E66" s="174">
        <f>'将来負担比率（分子）の構造'!J$41</f>
        <v>12505</v>
      </c>
      <c r="F66" s="174"/>
      <c r="G66" s="174"/>
      <c r="H66" s="174">
        <f>'将来負担比率（分子）の構造'!K$41</f>
        <v>12026</v>
      </c>
      <c r="I66" s="174"/>
      <c r="J66" s="174"/>
      <c r="K66" s="174">
        <f>'将来負担比率（分子）の構造'!L$41</f>
        <v>11710</v>
      </c>
      <c r="L66" s="174"/>
      <c r="M66" s="174"/>
      <c r="N66" s="174">
        <f>'将来負担比率（分子）の構造'!M$41</f>
        <v>11525</v>
      </c>
      <c r="O66" s="174"/>
      <c r="P66" s="174"/>
    </row>
    <row r="67" spans="1:16" x14ac:dyDescent="0.15">
      <c r="A67" s="174" t="s">
        <v>75</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76</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77</v>
      </c>
      <c r="B72" s="178">
        <f>基金残高に係る経年分析!F55</f>
        <v>2593</v>
      </c>
      <c r="C72" s="178">
        <f>基金残高に係る経年分析!G55</f>
        <v>2594</v>
      </c>
      <c r="D72" s="178">
        <f>基金残高に係る経年分析!H55</f>
        <v>2283</v>
      </c>
    </row>
    <row r="73" spans="1:16" x14ac:dyDescent="0.15">
      <c r="A73" s="177" t="s">
        <v>78</v>
      </c>
      <c r="B73" s="178">
        <f>基金残高に係る経年分析!F56</f>
        <v>1207</v>
      </c>
      <c r="C73" s="178">
        <f>基金残高に係る経年分析!G56</f>
        <v>1207</v>
      </c>
      <c r="D73" s="178">
        <f>基金残高に係る経年分析!H56</f>
        <v>1208</v>
      </c>
    </row>
    <row r="74" spans="1:16" x14ac:dyDescent="0.15">
      <c r="A74" s="177" t="s">
        <v>79</v>
      </c>
      <c r="B74" s="178">
        <f>基金残高に係る経年分析!F57</f>
        <v>6238</v>
      </c>
      <c r="C74" s="178">
        <f>基金残高に係る経年分析!G57</f>
        <v>6469</v>
      </c>
      <c r="D74" s="178">
        <f>基金残高に係る経年分析!H57</f>
        <v>6516</v>
      </c>
    </row>
  </sheetData>
  <sheetProtection algorithmName="SHA-512" hashValue="wrHBymjadRlIaswUZT89645z1gOZqMCDQN5VnSHZfR1S0ob2HeJSCJ68E+ijALwUg+lvEWThI2Plnuxc5dGM+Q==" saltValue="beEk7Ekf4Pu+1mvLUJKO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19" customWidth="1"/>
    <col min="96" max="133" width="1.5703125" style="235" customWidth="1"/>
    <col min="134" max="143" width="1.57031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93" t="s">
        <v>213</v>
      </c>
      <c r="DI1" s="794"/>
      <c r="DJ1" s="794"/>
      <c r="DK1" s="794"/>
      <c r="DL1" s="794"/>
      <c r="DM1" s="794"/>
      <c r="DN1" s="795"/>
      <c r="DO1" s="219"/>
      <c r="DP1" s="793" t="s">
        <v>214</v>
      </c>
      <c r="DQ1" s="794"/>
      <c r="DR1" s="794"/>
      <c r="DS1" s="794"/>
      <c r="DT1" s="794"/>
      <c r="DU1" s="794"/>
      <c r="DV1" s="794"/>
      <c r="DW1" s="794"/>
      <c r="DX1" s="794"/>
      <c r="DY1" s="794"/>
      <c r="DZ1" s="794"/>
      <c r="EA1" s="794"/>
      <c r="EB1" s="794"/>
      <c r="EC1" s="795"/>
      <c r="ED1" s="217"/>
      <c r="EE1" s="217"/>
      <c r="EF1" s="217"/>
      <c r="EG1" s="217"/>
      <c r="EH1" s="217"/>
      <c r="EI1" s="217"/>
      <c r="EJ1" s="217"/>
      <c r="EK1" s="217"/>
      <c r="EL1" s="217"/>
      <c r="EM1" s="217"/>
    </row>
    <row r="2" spans="2:143" ht="22.5" customHeight="1" x14ac:dyDescent="0.15">
      <c r="B2" s="220" t="s">
        <v>215</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3" customFormat="1" ht="11.25" customHeight="1" x14ac:dyDescent="0.15">
      <c r="B5" s="760" t="s">
        <v>226</v>
      </c>
      <c r="C5" s="761"/>
      <c r="D5" s="761"/>
      <c r="E5" s="761"/>
      <c r="F5" s="761"/>
      <c r="G5" s="761"/>
      <c r="H5" s="761"/>
      <c r="I5" s="761"/>
      <c r="J5" s="761"/>
      <c r="K5" s="761"/>
      <c r="L5" s="761"/>
      <c r="M5" s="761"/>
      <c r="N5" s="761"/>
      <c r="O5" s="761"/>
      <c r="P5" s="761"/>
      <c r="Q5" s="762"/>
      <c r="R5" s="726">
        <v>7047341</v>
      </c>
      <c r="S5" s="727"/>
      <c r="T5" s="727"/>
      <c r="U5" s="727"/>
      <c r="V5" s="727"/>
      <c r="W5" s="727"/>
      <c r="X5" s="727"/>
      <c r="Y5" s="773"/>
      <c r="Z5" s="791">
        <v>37.200000000000003</v>
      </c>
      <c r="AA5" s="791"/>
      <c r="AB5" s="791"/>
      <c r="AC5" s="791"/>
      <c r="AD5" s="792">
        <v>7047341</v>
      </c>
      <c r="AE5" s="792"/>
      <c r="AF5" s="792"/>
      <c r="AG5" s="792"/>
      <c r="AH5" s="792"/>
      <c r="AI5" s="792"/>
      <c r="AJ5" s="792"/>
      <c r="AK5" s="792"/>
      <c r="AL5" s="774">
        <v>69.099999999999994</v>
      </c>
      <c r="AM5" s="743"/>
      <c r="AN5" s="743"/>
      <c r="AO5" s="775"/>
      <c r="AP5" s="760" t="s">
        <v>227</v>
      </c>
      <c r="AQ5" s="761"/>
      <c r="AR5" s="761"/>
      <c r="AS5" s="761"/>
      <c r="AT5" s="761"/>
      <c r="AU5" s="761"/>
      <c r="AV5" s="761"/>
      <c r="AW5" s="761"/>
      <c r="AX5" s="761"/>
      <c r="AY5" s="761"/>
      <c r="AZ5" s="761"/>
      <c r="BA5" s="761"/>
      <c r="BB5" s="761"/>
      <c r="BC5" s="761"/>
      <c r="BD5" s="761"/>
      <c r="BE5" s="761"/>
      <c r="BF5" s="762"/>
      <c r="BG5" s="661">
        <v>7047341</v>
      </c>
      <c r="BH5" s="664"/>
      <c r="BI5" s="664"/>
      <c r="BJ5" s="664"/>
      <c r="BK5" s="664"/>
      <c r="BL5" s="664"/>
      <c r="BM5" s="664"/>
      <c r="BN5" s="665"/>
      <c r="BO5" s="723">
        <v>100</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190919</v>
      </c>
      <c r="S6" s="664"/>
      <c r="T6" s="664"/>
      <c r="U6" s="664"/>
      <c r="V6" s="664"/>
      <c r="W6" s="664"/>
      <c r="X6" s="664"/>
      <c r="Y6" s="665"/>
      <c r="Z6" s="723">
        <v>1</v>
      </c>
      <c r="AA6" s="723"/>
      <c r="AB6" s="723"/>
      <c r="AC6" s="723"/>
      <c r="AD6" s="724">
        <v>190919</v>
      </c>
      <c r="AE6" s="724"/>
      <c r="AF6" s="724"/>
      <c r="AG6" s="724"/>
      <c r="AH6" s="724"/>
      <c r="AI6" s="724"/>
      <c r="AJ6" s="724"/>
      <c r="AK6" s="724"/>
      <c r="AL6" s="666">
        <v>1.9</v>
      </c>
      <c r="AM6" s="667"/>
      <c r="AN6" s="667"/>
      <c r="AO6" s="725"/>
      <c r="AP6" s="658" t="s">
        <v>233</v>
      </c>
      <c r="AQ6" s="659"/>
      <c r="AR6" s="659"/>
      <c r="AS6" s="659"/>
      <c r="AT6" s="659"/>
      <c r="AU6" s="659"/>
      <c r="AV6" s="659"/>
      <c r="AW6" s="659"/>
      <c r="AX6" s="659"/>
      <c r="AY6" s="659"/>
      <c r="AZ6" s="659"/>
      <c r="BA6" s="659"/>
      <c r="BB6" s="659"/>
      <c r="BC6" s="659"/>
      <c r="BD6" s="659"/>
      <c r="BE6" s="659"/>
      <c r="BF6" s="660"/>
      <c r="BG6" s="661">
        <v>7047341</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159954</v>
      </c>
      <c r="CS6" s="664"/>
      <c r="CT6" s="664"/>
      <c r="CU6" s="664"/>
      <c r="CV6" s="664"/>
      <c r="CW6" s="664"/>
      <c r="CX6" s="664"/>
      <c r="CY6" s="665"/>
      <c r="CZ6" s="774">
        <v>0.9</v>
      </c>
      <c r="DA6" s="743"/>
      <c r="DB6" s="743"/>
      <c r="DC6" s="777"/>
      <c r="DD6" s="669" t="s">
        <v>138</v>
      </c>
      <c r="DE6" s="664"/>
      <c r="DF6" s="664"/>
      <c r="DG6" s="664"/>
      <c r="DH6" s="664"/>
      <c r="DI6" s="664"/>
      <c r="DJ6" s="664"/>
      <c r="DK6" s="664"/>
      <c r="DL6" s="664"/>
      <c r="DM6" s="664"/>
      <c r="DN6" s="664"/>
      <c r="DO6" s="664"/>
      <c r="DP6" s="665"/>
      <c r="DQ6" s="669">
        <v>159853</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19047</v>
      </c>
      <c r="S7" s="664"/>
      <c r="T7" s="664"/>
      <c r="U7" s="664"/>
      <c r="V7" s="664"/>
      <c r="W7" s="664"/>
      <c r="X7" s="664"/>
      <c r="Y7" s="665"/>
      <c r="Z7" s="723">
        <v>0.1</v>
      </c>
      <c r="AA7" s="723"/>
      <c r="AB7" s="723"/>
      <c r="AC7" s="723"/>
      <c r="AD7" s="724">
        <v>19047</v>
      </c>
      <c r="AE7" s="724"/>
      <c r="AF7" s="724"/>
      <c r="AG7" s="724"/>
      <c r="AH7" s="724"/>
      <c r="AI7" s="724"/>
      <c r="AJ7" s="724"/>
      <c r="AK7" s="724"/>
      <c r="AL7" s="666">
        <v>0.2</v>
      </c>
      <c r="AM7" s="667"/>
      <c r="AN7" s="667"/>
      <c r="AO7" s="725"/>
      <c r="AP7" s="658" t="s">
        <v>236</v>
      </c>
      <c r="AQ7" s="659"/>
      <c r="AR7" s="659"/>
      <c r="AS7" s="659"/>
      <c r="AT7" s="659"/>
      <c r="AU7" s="659"/>
      <c r="AV7" s="659"/>
      <c r="AW7" s="659"/>
      <c r="AX7" s="659"/>
      <c r="AY7" s="659"/>
      <c r="AZ7" s="659"/>
      <c r="BA7" s="659"/>
      <c r="BB7" s="659"/>
      <c r="BC7" s="659"/>
      <c r="BD7" s="659"/>
      <c r="BE7" s="659"/>
      <c r="BF7" s="660"/>
      <c r="BG7" s="661">
        <v>3376577</v>
      </c>
      <c r="BH7" s="664"/>
      <c r="BI7" s="664"/>
      <c r="BJ7" s="664"/>
      <c r="BK7" s="664"/>
      <c r="BL7" s="664"/>
      <c r="BM7" s="664"/>
      <c r="BN7" s="665"/>
      <c r="BO7" s="723">
        <v>47.9</v>
      </c>
      <c r="BP7" s="723"/>
      <c r="BQ7" s="723"/>
      <c r="BR7" s="723"/>
      <c r="BS7" s="724" t="s">
        <v>129</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2775515</v>
      </c>
      <c r="CS7" s="664"/>
      <c r="CT7" s="664"/>
      <c r="CU7" s="664"/>
      <c r="CV7" s="664"/>
      <c r="CW7" s="664"/>
      <c r="CX7" s="664"/>
      <c r="CY7" s="665"/>
      <c r="CZ7" s="723">
        <v>15.4</v>
      </c>
      <c r="DA7" s="723"/>
      <c r="DB7" s="723"/>
      <c r="DC7" s="723"/>
      <c r="DD7" s="669">
        <v>108938</v>
      </c>
      <c r="DE7" s="664"/>
      <c r="DF7" s="664"/>
      <c r="DG7" s="664"/>
      <c r="DH7" s="664"/>
      <c r="DI7" s="664"/>
      <c r="DJ7" s="664"/>
      <c r="DK7" s="664"/>
      <c r="DL7" s="664"/>
      <c r="DM7" s="664"/>
      <c r="DN7" s="664"/>
      <c r="DO7" s="664"/>
      <c r="DP7" s="665"/>
      <c r="DQ7" s="669">
        <v>1971310</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29407</v>
      </c>
      <c r="S8" s="664"/>
      <c r="T8" s="664"/>
      <c r="U8" s="664"/>
      <c r="V8" s="664"/>
      <c r="W8" s="664"/>
      <c r="X8" s="664"/>
      <c r="Y8" s="665"/>
      <c r="Z8" s="723">
        <v>0.2</v>
      </c>
      <c r="AA8" s="723"/>
      <c r="AB8" s="723"/>
      <c r="AC8" s="723"/>
      <c r="AD8" s="724">
        <v>29407</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96171</v>
      </c>
      <c r="BH8" s="664"/>
      <c r="BI8" s="664"/>
      <c r="BJ8" s="664"/>
      <c r="BK8" s="664"/>
      <c r="BL8" s="664"/>
      <c r="BM8" s="664"/>
      <c r="BN8" s="665"/>
      <c r="BO8" s="723">
        <v>1.4</v>
      </c>
      <c r="BP8" s="723"/>
      <c r="BQ8" s="723"/>
      <c r="BR8" s="723"/>
      <c r="BS8" s="669" t="s">
        <v>138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6725364</v>
      </c>
      <c r="CS8" s="664"/>
      <c r="CT8" s="664"/>
      <c r="CU8" s="664"/>
      <c r="CV8" s="664"/>
      <c r="CW8" s="664"/>
      <c r="CX8" s="664"/>
      <c r="CY8" s="665"/>
      <c r="CZ8" s="723">
        <v>37.299999999999997</v>
      </c>
      <c r="DA8" s="723"/>
      <c r="DB8" s="723"/>
      <c r="DC8" s="723"/>
      <c r="DD8" s="669">
        <v>294566</v>
      </c>
      <c r="DE8" s="664"/>
      <c r="DF8" s="664"/>
      <c r="DG8" s="664"/>
      <c r="DH8" s="664"/>
      <c r="DI8" s="664"/>
      <c r="DJ8" s="664"/>
      <c r="DK8" s="664"/>
      <c r="DL8" s="664"/>
      <c r="DM8" s="664"/>
      <c r="DN8" s="664"/>
      <c r="DO8" s="664"/>
      <c r="DP8" s="665"/>
      <c r="DQ8" s="669">
        <v>3574297</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25041</v>
      </c>
      <c r="S9" s="664"/>
      <c r="T9" s="664"/>
      <c r="U9" s="664"/>
      <c r="V9" s="664"/>
      <c r="W9" s="664"/>
      <c r="X9" s="664"/>
      <c r="Y9" s="665"/>
      <c r="Z9" s="723">
        <v>0.1</v>
      </c>
      <c r="AA9" s="723"/>
      <c r="AB9" s="723"/>
      <c r="AC9" s="723"/>
      <c r="AD9" s="724">
        <v>25041</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2868956</v>
      </c>
      <c r="BH9" s="664"/>
      <c r="BI9" s="664"/>
      <c r="BJ9" s="664"/>
      <c r="BK9" s="664"/>
      <c r="BL9" s="664"/>
      <c r="BM9" s="664"/>
      <c r="BN9" s="665"/>
      <c r="BO9" s="723">
        <v>40.700000000000003</v>
      </c>
      <c r="BP9" s="723"/>
      <c r="BQ9" s="723"/>
      <c r="BR9" s="723"/>
      <c r="BS9" s="669" t="s">
        <v>129</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1394010</v>
      </c>
      <c r="CS9" s="664"/>
      <c r="CT9" s="664"/>
      <c r="CU9" s="664"/>
      <c r="CV9" s="664"/>
      <c r="CW9" s="664"/>
      <c r="CX9" s="664"/>
      <c r="CY9" s="665"/>
      <c r="CZ9" s="723">
        <v>7.7</v>
      </c>
      <c r="DA9" s="723"/>
      <c r="DB9" s="723"/>
      <c r="DC9" s="723"/>
      <c r="DD9" s="669">
        <v>93975</v>
      </c>
      <c r="DE9" s="664"/>
      <c r="DF9" s="664"/>
      <c r="DG9" s="664"/>
      <c r="DH9" s="664"/>
      <c r="DI9" s="664"/>
      <c r="DJ9" s="664"/>
      <c r="DK9" s="664"/>
      <c r="DL9" s="664"/>
      <c r="DM9" s="664"/>
      <c r="DN9" s="664"/>
      <c r="DO9" s="664"/>
      <c r="DP9" s="665"/>
      <c r="DQ9" s="669">
        <v>1174387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138</v>
      </c>
      <c r="AA10" s="723"/>
      <c r="AB10" s="723"/>
      <c r="AC10" s="723"/>
      <c r="AD10" s="724" t="s">
        <v>129</v>
      </c>
      <c r="AE10" s="724"/>
      <c r="AF10" s="724"/>
      <c r="AG10" s="724"/>
      <c r="AH10" s="724"/>
      <c r="AI10" s="724"/>
      <c r="AJ10" s="724"/>
      <c r="AK10" s="724"/>
      <c r="AL10" s="666" t="s">
        <v>129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132360</v>
      </c>
      <c r="BH10" s="664"/>
      <c r="BI10" s="664"/>
      <c r="BJ10" s="664"/>
      <c r="BK10" s="664"/>
      <c r="BL10" s="664"/>
      <c r="BM10" s="664"/>
      <c r="BN10" s="665"/>
      <c r="BO10" s="723">
        <v>1.9</v>
      </c>
      <c r="BP10" s="723"/>
      <c r="BQ10" s="723"/>
      <c r="BR10" s="723"/>
      <c r="BS10" s="669" t="s">
        <v>138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5079</v>
      </c>
      <c r="CS10" s="664"/>
      <c r="CT10" s="664"/>
      <c r="CU10" s="664"/>
      <c r="CV10" s="664"/>
      <c r="CW10" s="664"/>
      <c r="CX10" s="664"/>
      <c r="CY10" s="665"/>
      <c r="CZ10" s="723">
        <v>0</v>
      </c>
      <c r="DA10" s="723"/>
      <c r="DB10" s="723"/>
      <c r="DC10" s="723"/>
      <c r="DD10" s="669" t="s">
        <v>228</v>
      </c>
      <c r="DE10" s="664"/>
      <c r="DF10" s="664"/>
      <c r="DG10" s="664"/>
      <c r="DH10" s="664"/>
      <c r="DI10" s="664"/>
      <c r="DJ10" s="664"/>
      <c r="DK10" s="664"/>
      <c r="DL10" s="664"/>
      <c r="DM10" s="664"/>
      <c r="DN10" s="664"/>
      <c r="DO10" s="664"/>
      <c r="DP10" s="665"/>
      <c r="DQ10" s="669">
        <v>5079</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129</v>
      </c>
      <c r="AA11" s="723"/>
      <c r="AB11" s="723"/>
      <c r="AC11" s="723"/>
      <c r="AD11" s="724" t="s">
        <v>138</v>
      </c>
      <c r="AE11" s="724"/>
      <c r="AF11" s="724"/>
      <c r="AG11" s="724"/>
      <c r="AH11" s="724"/>
      <c r="AI11" s="724"/>
      <c r="AJ11" s="724"/>
      <c r="AK11" s="724"/>
      <c r="AL11" s="666" t="s">
        <v>129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279090</v>
      </c>
      <c r="BH11" s="664"/>
      <c r="BI11" s="664"/>
      <c r="BJ11" s="664"/>
      <c r="BK11" s="664"/>
      <c r="BL11" s="664"/>
      <c r="BM11" s="664"/>
      <c r="BN11" s="665"/>
      <c r="BO11" s="723">
        <v>4</v>
      </c>
      <c r="BP11" s="723"/>
      <c r="BQ11" s="723"/>
      <c r="BR11" s="723"/>
      <c r="BS11" s="669" t="s">
        <v>129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169056</v>
      </c>
      <c r="CS11" s="664"/>
      <c r="CT11" s="664"/>
      <c r="CU11" s="664"/>
      <c r="CV11" s="664"/>
      <c r="CW11" s="664"/>
      <c r="CX11" s="664"/>
      <c r="CY11" s="665"/>
      <c r="CZ11" s="723">
        <v>0.9</v>
      </c>
      <c r="DA11" s="723"/>
      <c r="DB11" s="723"/>
      <c r="DC11" s="723"/>
      <c r="DD11" s="669">
        <v>41556</v>
      </c>
      <c r="DE11" s="664"/>
      <c r="DF11" s="664"/>
      <c r="DG11" s="664"/>
      <c r="DH11" s="664"/>
      <c r="DI11" s="664"/>
      <c r="DJ11" s="664"/>
      <c r="DK11" s="664"/>
      <c r="DL11" s="664"/>
      <c r="DM11" s="664"/>
      <c r="DN11" s="664"/>
      <c r="DO11" s="664"/>
      <c r="DP11" s="665"/>
      <c r="DQ11" s="669">
        <v>97030</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948885</v>
      </c>
      <c r="S12" s="664"/>
      <c r="T12" s="664"/>
      <c r="U12" s="664"/>
      <c r="V12" s="664"/>
      <c r="W12" s="664"/>
      <c r="X12" s="664"/>
      <c r="Y12" s="665"/>
      <c r="Z12" s="723">
        <v>5</v>
      </c>
      <c r="AA12" s="723"/>
      <c r="AB12" s="723"/>
      <c r="AC12" s="723"/>
      <c r="AD12" s="724">
        <v>948885</v>
      </c>
      <c r="AE12" s="724"/>
      <c r="AF12" s="724"/>
      <c r="AG12" s="724"/>
      <c r="AH12" s="724"/>
      <c r="AI12" s="724"/>
      <c r="AJ12" s="724"/>
      <c r="AK12" s="724"/>
      <c r="AL12" s="666">
        <v>9.3000000000000007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3242422</v>
      </c>
      <c r="BH12" s="664"/>
      <c r="BI12" s="664"/>
      <c r="BJ12" s="664"/>
      <c r="BK12" s="664"/>
      <c r="BL12" s="664"/>
      <c r="BM12" s="664"/>
      <c r="BN12" s="665"/>
      <c r="BO12" s="723">
        <v>46</v>
      </c>
      <c r="BP12" s="723"/>
      <c r="BQ12" s="723"/>
      <c r="BR12" s="723"/>
      <c r="BS12" s="669" t="s">
        <v>138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58910</v>
      </c>
      <c r="CS12" s="664"/>
      <c r="CT12" s="664"/>
      <c r="CU12" s="664"/>
      <c r="CV12" s="664"/>
      <c r="CW12" s="664"/>
      <c r="CX12" s="664"/>
      <c r="CY12" s="665"/>
      <c r="CZ12" s="723">
        <v>0.3</v>
      </c>
      <c r="DA12" s="723"/>
      <c r="DB12" s="723"/>
      <c r="DC12" s="723"/>
      <c r="DD12" s="669">
        <v>7305</v>
      </c>
      <c r="DE12" s="664"/>
      <c r="DF12" s="664"/>
      <c r="DG12" s="664"/>
      <c r="DH12" s="664"/>
      <c r="DI12" s="664"/>
      <c r="DJ12" s="664"/>
      <c r="DK12" s="664"/>
      <c r="DL12" s="664"/>
      <c r="DM12" s="664"/>
      <c r="DN12" s="664"/>
      <c r="DO12" s="664"/>
      <c r="DP12" s="665"/>
      <c r="DQ12" s="669">
        <v>52557</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228</v>
      </c>
      <c r="S13" s="664"/>
      <c r="T13" s="664"/>
      <c r="U13" s="664"/>
      <c r="V13" s="664"/>
      <c r="W13" s="664"/>
      <c r="X13" s="664"/>
      <c r="Y13" s="665"/>
      <c r="Z13" s="723" t="s">
        <v>129</v>
      </c>
      <c r="AA13" s="723"/>
      <c r="AB13" s="723"/>
      <c r="AC13" s="723"/>
      <c r="AD13" s="724" t="s">
        <v>138</v>
      </c>
      <c r="AE13" s="724"/>
      <c r="AF13" s="724"/>
      <c r="AG13" s="724"/>
      <c r="AH13" s="724"/>
      <c r="AI13" s="724"/>
      <c r="AJ13" s="724"/>
      <c r="AK13" s="724"/>
      <c r="AL13" s="666" t="s">
        <v>138</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3240625</v>
      </c>
      <c r="BH13" s="664"/>
      <c r="BI13" s="664"/>
      <c r="BJ13" s="664"/>
      <c r="BK13" s="664"/>
      <c r="BL13" s="664"/>
      <c r="BM13" s="664"/>
      <c r="BN13" s="665"/>
      <c r="BO13" s="723">
        <v>46</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1847207</v>
      </c>
      <c r="CS13" s="664"/>
      <c r="CT13" s="664"/>
      <c r="CU13" s="664"/>
      <c r="CV13" s="664"/>
      <c r="CW13" s="664"/>
      <c r="CX13" s="664"/>
      <c r="CY13" s="665"/>
      <c r="CZ13" s="723">
        <v>10.199999999999999</v>
      </c>
      <c r="DA13" s="723"/>
      <c r="DB13" s="723"/>
      <c r="DC13" s="723"/>
      <c r="DD13" s="669">
        <v>1214515</v>
      </c>
      <c r="DE13" s="664"/>
      <c r="DF13" s="664"/>
      <c r="DG13" s="664"/>
      <c r="DH13" s="664"/>
      <c r="DI13" s="664"/>
      <c r="DJ13" s="664"/>
      <c r="DK13" s="664"/>
      <c r="DL13" s="664"/>
      <c r="DM13" s="664"/>
      <c r="DN13" s="664"/>
      <c r="DO13" s="664"/>
      <c r="DP13" s="665"/>
      <c r="DQ13" s="669">
        <v>1017912</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228</v>
      </c>
      <c r="AE14" s="724"/>
      <c r="AF14" s="724"/>
      <c r="AG14" s="724"/>
      <c r="AH14" s="724"/>
      <c r="AI14" s="724"/>
      <c r="AJ14" s="724"/>
      <c r="AK14" s="724"/>
      <c r="AL14" s="666" t="s">
        <v>129</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129026</v>
      </c>
      <c r="BH14" s="664"/>
      <c r="BI14" s="664"/>
      <c r="BJ14" s="664"/>
      <c r="BK14" s="664"/>
      <c r="BL14" s="664"/>
      <c r="BM14" s="664"/>
      <c r="BN14" s="665"/>
      <c r="BO14" s="723">
        <v>1.8</v>
      </c>
      <c r="BP14" s="723"/>
      <c r="BQ14" s="723"/>
      <c r="BR14" s="723"/>
      <c r="BS14" s="669" t="s">
        <v>138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1371359</v>
      </c>
      <c r="CS14" s="664"/>
      <c r="CT14" s="664"/>
      <c r="CU14" s="664"/>
      <c r="CV14" s="664"/>
      <c r="CW14" s="664"/>
      <c r="CX14" s="664"/>
      <c r="CY14" s="665"/>
      <c r="CZ14" s="723">
        <v>7.6</v>
      </c>
      <c r="DA14" s="723"/>
      <c r="DB14" s="723"/>
      <c r="DC14" s="723"/>
      <c r="DD14" s="669">
        <v>81761</v>
      </c>
      <c r="DE14" s="664"/>
      <c r="DF14" s="664"/>
      <c r="DG14" s="664"/>
      <c r="DH14" s="664"/>
      <c r="DI14" s="664"/>
      <c r="DJ14" s="664"/>
      <c r="DK14" s="664"/>
      <c r="DL14" s="664"/>
      <c r="DM14" s="664"/>
      <c r="DN14" s="664"/>
      <c r="DO14" s="664"/>
      <c r="DP14" s="665"/>
      <c r="DQ14" s="669">
        <v>849609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61547</v>
      </c>
      <c r="S15" s="664"/>
      <c r="T15" s="664"/>
      <c r="U15" s="664"/>
      <c r="V15" s="664"/>
      <c r="W15" s="664"/>
      <c r="X15" s="664"/>
      <c r="Y15" s="665"/>
      <c r="Z15" s="723">
        <v>0.3</v>
      </c>
      <c r="AA15" s="723"/>
      <c r="AB15" s="723"/>
      <c r="AC15" s="723"/>
      <c r="AD15" s="724">
        <v>61547</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299316</v>
      </c>
      <c r="BH15" s="664"/>
      <c r="BI15" s="664"/>
      <c r="BJ15" s="664"/>
      <c r="BK15" s="664"/>
      <c r="BL15" s="664"/>
      <c r="BM15" s="664"/>
      <c r="BN15" s="665"/>
      <c r="BO15" s="723">
        <v>4.2</v>
      </c>
      <c r="BP15" s="723"/>
      <c r="BQ15" s="723"/>
      <c r="BR15" s="723"/>
      <c r="BS15" s="669" t="s">
        <v>138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2265577</v>
      </c>
      <c r="CS15" s="664"/>
      <c r="CT15" s="664"/>
      <c r="CU15" s="664"/>
      <c r="CV15" s="664"/>
      <c r="CW15" s="664"/>
      <c r="CX15" s="664"/>
      <c r="CY15" s="665"/>
      <c r="CZ15" s="723">
        <v>12.6</v>
      </c>
      <c r="DA15" s="723"/>
      <c r="DB15" s="723"/>
      <c r="DC15" s="723"/>
      <c r="DD15" s="669">
        <v>497398</v>
      </c>
      <c r="DE15" s="664"/>
      <c r="DF15" s="664"/>
      <c r="DG15" s="664"/>
      <c r="DH15" s="664"/>
      <c r="DI15" s="664"/>
      <c r="DJ15" s="664"/>
      <c r="DK15" s="664"/>
      <c r="DL15" s="664"/>
      <c r="DM15" s="664"/>
      <c r="DN15" s="664"/>
      <c r="DO15" s="664"/>
      <c r="DP15" s="665"/>
      <c r="DQ15" s="669">
        <v>1431569</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228</v>
      </c>
      <c r="AA16" s="723"/>
      <c r="AB16" s="723"/>
      <c r="AC16" s="723"/>
      <c r="AD16" s="724" t="s">
        <v>129</v>
      </c>
      <c r="AE16" s="724"/>
      <c r="AF16" s="724"/>
      <c r="AG16" s="724"/>
      <c r="AH16" s="724"/>
      <c r="AI16" s="724"/>
      <c r="AJ16" s="724"/>
      <c r="AK16" s="724"/>
      <c r="AL16" s="666" t="s">
        <v>129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138</v>
      </c>
      <c r="BP16" s="723"/>
      <c r="BQ16" s="723"/>
      <c r="BR16" s="723"/>
      <c r="BS16" s="669" t="s">
        <v>228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138</v>
      </c>
      <c r="DA16" s="723"/>
      <c r="DB16" s="723"/>
      <c r="DC16" s="723"/>
      <c r="DD16" s="669" t="s">
        <v>138</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64037</v>
      </c>
      <c r="S17" s="664"/>
      <c r="T17" s="664"/>
      <c r="U17" s="664"/>
      <c r="V17" s="664"/>
      <c r="W17" s="664"/>
      <c r="X17" s="664"/>
      <c r="Y17" s="665"/>
      <c r="Z17" s="723">
        <v>0.3</v>
      </c>
      <c r="AA17" s="723"/>
      <c r="AB17" s="723"/>
      <c r="AC17" s="723"/>
      <c r="AD17" s="724">
        <v>64037</v>
      </c>
      <c r="AE17" s="724"/>
      <c r="AF17" s="724"/>
      <c r="AG17" s="724"/>
      <c r="AH17" s="724"/>
      <c r="AI17" s="724"/>
      <c r="AJ17" s="724"/>
      <c r="AK17" s="724"/>
      <c r="AL17" s="666">
        <v>0.6</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138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1251214</v>
      </c>
      <c r="CS17" s="664"/>
      <c r="CT17" s="664"/>
      <c r="CU17" s="664"/>
      <c r="CV17" s="664"/>
      <c r="CW17" s="664"/>
      <c r="CX17" s="664"/>
      <c r="CY17" s="665"/>
      <c r="CZ17" s="723">
        <v>6.9</v>
      </c>
      <c r="DA17" s="723"/>
      <c r="DB17" s="723"/>
      <c r="DC17" s="723"/>
      <c r="DD17" s="669" t="s">
        <v>228</v>
      </c>
      <c r="DE17" s="664"/>
      <c r="DF17" s="664"/>
      <c r="DG17" s="664"/>
      <c r="DH17" s="664"/>
      <c r="DI17" s="664"/>
      <c r="DJ17" s="664"/>
      <c r="DK17" s="664"/>
      <c r="DL17" s="664"/>
      <c r="DM17" s="664"/>
      <c r="DN17" s="664"/>
      <c r="DO17" s="664"/>
      <c r="DP17" s="665"/>
      <c r="DQ17" s="669">
        <v>1244294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2105819</v>
      </c>
      <c r="S18" s="664"/>
      <c r="T18" s="664"/>
      <c r="U18" s="664"/>
      <c r="V18" s="664"/>
      <c r="W18" s="664"/>
      <c r="X18" s="664"/>
      <c r="Y18" s="665"/>
      <c r="Z18" s="723">
        <v>11.1</v>
      </c>
      <c r="AA18" s="723"/>
      <c r="AB18" s="723"/>
      <c r="AC18" s="723"/>
      <c r="AD18" s="724">
        <v>1788284</v>
      </c>
      <c r="AE18" s="724"/>
      <c r="AF18" s="724"/>
      <c r="AG18" s="724"/>
      <c r="AH18" s="724"/>
      <c r="AI18" s="724"/>
      <c r="AJ18" s="724"/>
      <c r="AK18" s="724"/>
      <c r="AL18" s="666">
        <v>17.5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1788284</v>
      </c>
      <c r="S19" s="664"/>
      <c r="T19" s="664"/>
      <c r="U19" s="664"/>
      <c r="V19" s="664"/>
      <c r="W19" s="664"/>
      <c r="X19" s="664"/>
      <c r="Y19" s="665"/>
      <c r="Z19" s="723">
        <v>9.4</v>
      </c>
      <c r="AA19" s="723"/>
      <c r="AB19" s="723"/>
      <c r="AC19" s="723"/>
      <c r="AD19" s="724">
        <v>1788284</v>
      </c>
      <c r="AE19" s="724"/>
      <c r="AF19" s="724"/>
      <c r="AG19" s="724"/>
      <c r="AH19" s="724"/>
      <c r="AI19" s="724"/>
      <c r="AJ19" s="724"/>
      <c r="AK19" s="724"/>
      <c r="AL19" s="666">
        <v>17.5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228</v>
      </c>
      <c r="BP19" s="723"/>
      <c r="BQ19" s="723"/>
      <c r="BR19" s="723"/>
      <c r="BS19" s="669" t="s">
        <v>129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317535</v>
      </c>
      <c r="S20" s="664"/>
      <c r="T20" s="664"/>
      <c r="U20" s="664"/>
      <c r="V20" s="664"/>
      <c r="W20" s="664"/>
      <c r="X20" s="664"/>
      <c r="Y20" s="665"/>
      <c r="Z20" s="723">
        <v>1.7</v>
      </c>
      <c r="AA20" s="723"/>
      <c r="AB20" s="723"/>
      <c r="AC20" s="723"/>
      <c r="AD20" s="724" t="s">
        <v>129</v>
      </c>
      <c r="AE20" s="724"/>
      <c r="AF20" s="724"/>
      <c r="AG20" s="724"/>
      <c r="AH20" s="724"/>
      <c r="AI20" s="724"/>
      <c r="AJ20" s="724"/>
      <c r="AK20" s="724"/>
      <c r="AL20" s="666" t="s">
        <v>228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138</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18023245</v>
      </c>
      <c r="CS20" s="664"/>
      <c r="CT20" s="664"/>
      <c r="CU20" s="664"/>
      <c r="CV20" s="664"/>
      <c r="CW20" s="664"/>
      <c r="CX20" s="664"/>
      <c r="CY20" s="665"/>
      <c r="CZ20" s="723">
        <v>100</v>
      </c>
      <c r="DA20" s="723"/>
      <c r="DB20" s="723"/>
      <c r="DC20" s="723"/>
      <c r="DD20" s="669">
        <v>2340014</v>
      </c>
      <c r="DE20" s="664"/>
      <c r="DF20" s="664"/>
      <c r="DG20" s="664"/>
      <c r="DH20" s="664"/>
      <c r="DI20" s="664"/>
      <c r="DJ20" s="664"/>
      <c r="DK20" s="664"/>
      <c r="DL20" s="664"/>
      <c r="DM20" s="664"/>
      <c r="DN20" s="664"/>
      <c r="DO20" s="664"/>
      <c r="DP20" s="665"/>
      <c r="DQ20" s="669">
        <v>11577897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228</v>
      </c>
      <c r="AE21" s="724"/>
      <c r="AF21" s="724"/>
      <c r="AG21" s="724"/>
      <c r="AH21" s="724"/>
      <c r="AI21" s="724"/>
      <c r="AJ21" s="724"/>
      <c r="AK21" s="724"/>
      <c r="AL21" s="666" t="s">
        <v>138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228</v>
      </c>
      <c r="BH21" s="664"/>
      <c r="BI21" s="664"/>
      <c r="BJ21" s="664"/>
      <c r="BK21" s="664"/>
      <c r="BL21" s="664"/>
      <c r="BM21" s="664"/>
      <c r="BN21" s="665"/>
      <c r="BO21" s="723" t="s">
        <v>129</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10492043</v>
      </c>
      <c r="S22" s="664"/>
      <c r="T22" s="664"/>
      <c r="U22" s="664"/>
      <c r="V22" s="664"/>
      <c r="W22" s="664"/>
      <c r="X22" s="664"/>
      <c r="Y22" s="665"/>
      <c r="Z22" s="723">
        <v>55.4</v>
      </c>
      <c r="AA22" s="723"/>
      <c r="AB22" s="723"/>
      <c r="AC22" s="723"/>
      <c r="AD22" s="724">
        <v>10174508</v>
      </c>
      <c r="AE22" s="724"/>
      <c r="AF22" s="724"/>
      <c r="AG22" s="724"/>
      <c r="AH22" s="724"/>
      <c r="AI22" s="724"/>
      <c r="AJ22" s="724"/>
      <c r="AK22" s="724"/>
      <c r="AL22" s="666">
        <v>99.8</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138</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6952</v>
      </c>
      <c r="S23" s="664"/>
      <c r="T23" s="664"/>
      <c r="U23" s="664"/>
      <c r="V23" s="664"/>
      <c r="W23" s="664"/>
      <c r="X23" s="664"/>
      <c r="Y23" s="665"/>
      <c r="Z23" s="723">
        <v>0</v>
      </c>
      <c r="AA23" s="723"/>
      <c r="AB23" s="723"/>
      <c r="AC23" s="723"/>
      <c r="AD23" s="724">
        <v>6952</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138</v>
      </c>
      <c r="BP23" s="723"/>
      <c r="BQ23" s="723"/>
      <c r="BR23" s="723"/>
      <c r="BS23" s="669" t="s">
        <v>129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503961</v>
      </c>
      <c r="S24" s="664"/>
      <c r="T24" s="664"/>
      <c r="U24" s="664"/>
      <c r="V24" s="664"/>
      <c r="W24" s="664"/>
      <c r="X24" s="664"/>
      <c r="Y24" s="665"/>
      <c r="Z24" s="723">
        <v>2.7</v>
      </c>
      <c r="AA24" s="723"/>
      <c r="AB24" s="723"/>
      <c r="AC24" s="723"/>
      <c r="AD24" s="724" t="s">
        <v>228</v>
      </c>
      <c r="AE24" s="724"/>
      <c r="AF24" s="724"/>
      <c r="AG24" s="724"/>
      <c r="AH24" s="724"/>
      <c r="AI24" s="724"/>
      <c r="AJ24" s="724"/>
      <c r="AK24" s="724"/>
      <c r="AL24" s="666" t="s">
        <v>129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228</v>
      </c>
      <c r="BP24" s="723"/>
      <c r="BQ24" s="723"/>
      <c r="BR24" s="723"/>
      <c r="BS24" s="669" t="s">
        <v>129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7882706</v>
      </c>
      <c r="CS24" s="727"/>
      <c r="CT24" s="727"/>
      <c r="CU24" s="727"/>
      <c r="CV24" s="727"/>
      <c r="CW24" s="727"/>
      <c r="CX24" s="727"/>
      <c r="CY24" s="773"/>
      <c r="CZ24" s="774">
        <v>43.7</v>
      </c>
      <c r="DA24" s="743"/>
      <c r="DB24" s="743"/>
      <c r="DC24" s="777"/>
      <c r="DD24" s="772">
        <v>4902723</v>
      </c>
      <c r="DE24" s="727"/>
      <c r="DF24" s="727"/>
      <c r="DG24" s="727"/>
      <c r="DH24" s="727"/>
      <c r="DI24" s="727"/>
      <c r="DJ24" s="727"/>
      <c r="DK24" s="773"/>
      <c r="DL24" s="772">
        <v>4621056</v>
      </c>
      <c r="DM24" s="727"/>
      <c r="DN24" s="727"/>
      <c r="DO24" s="727"/>
      <c r="DP24" s="727"/>
      <c r="DQ24" s="727"/>
      <c r="DR24" s="727"/>
      <c r="DS24" s="727"/>
      <c r="DT24" s="727"/>
      <c r="DU24" s="727"/>
      <c r="DV24" s="773"/>
      <c r="DW24" s="774">
        <v>42.7</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486343</v>
      </c>
      <c r="S25" s="664"/>
      <c r="T25" s="664"/>
      <c r="U25" s="664"/>
      <c r="V25" s="664"/>
      <c r="W25" s="664"/>
      <c r="X25" s="664"/>
      <c r="Y25" s="665"/>
      <c r="Z25" s="723">
        <v>2.6</v>
      </c>
      <c r="AA25" s="723"/>
      <c r="AB25" s="723"/>
      <c r="AC25" s="723"/>
      <c r="AD25" s="724">
        <v>15914</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3028472</v>
      </c>
      <c r="CS25" s="662"/>
      <c r="CT25" s="662"/>
      <c r="CU25" s="662"/>
      <c r="CV25" s="662"/>
      <c r="CW25" s="662"/>
      <c r="CX25" s="662"/>
      <c r="CY25" s="663"/>
      <c r="CZ25" s="666">
        <v>16.8</v>
      </c>
      <c r="DA25" s="695"/>
      <c r="DB25" s="695"/>
      <c r="DC25" s="696"/>
      <c r="DD25" s="669">
        <v>2315241</v>
      </c>
      <c r="DE25" s="662"/>
      <c r="DF25" s="662"/>
      <c r="DG25" s="662"/>
      <c r="DH25" s="662"/>
      <c r="DI25" s="662"/>
      <c r="DJ25" s="662"/>
      <c r="DK25" s="663"/>
      <c r="DL25" s="669">
        <v>2314261</v>
      </c>
      <c r="DM25" s="662"/>
      <c r="DN25" s="662"/>
      <c r="DO25" s="662"/>
      <c r="DP25" s="662"/>
      <c r="DQ25" s="662"/>
      <c r="DR25" s="662"/>
      <c r="DS25" s="662"/>
      <c r="DT25" s="662"/>
      <c r="DU25" s="662"/>
      <c r="DV25" s="663"/>
      <c r="DW25" s="666">
        <v>21.4</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116414</v>
      </c>
      <c r="S26" s="664"/>
      <c r="T26" s="664"/>
      <c r="U26" s="664"/>
      <c r="V26" s="664"/>
      <c r="W26" s="664"/>
      <c r="X26" s="664"/>
      <c r="Y26" s="665"/>
      <c r="Z26" s="723">
        <v>0.6</v>
      </c>
      <c r="AA26" s="723"/>
      <c r="AB26" s="723"/>
      <c r="AC26" s="723"/>
      <c r="AD26" s="724" t="s">
        <v>129</v>
      </c>
      <c r="AE26" s="724"/>
      <c r="AF26" s="724"/>
      <c r="AG26" s="724"/>
      <c r="AH26" s="724"/>
      <c r="AI26" s="724"/>
      <c r="AJ26" s="724"/>
      <c r="AK26" s="724"/>
      <c r="AL26" s="666" t="s">
        <v>129</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2056533</v>
      </c>
      <c r="CS26" s="664"/>
      <c r="CT26" s="664"/>
      <c r="CU26" s="664"/>
      <c r="CV26" s="664"/>
      <c r="CW26" s="664"/>
      <c r="CX26" s="664"/>
      <c r="CY26" s="665"/>
      <c r="CZ26" s="666">
        <v>11.4</v>
      </c>
      <c r="DA26" s="695"/>
      <c r="DB26" s="695"/>
      <c r="DC26" s="696"/>
      <c r="DD26" s="669">
        <v>1462666</v>
      </c>
      <c r="DE26" s="664"/>
      <c r="DF26" s="664"/>
      <c r="DG26" s="664"/>
      <c r="DH26" s="664"/>
      <c r="DI26" s="664"/>
      <c r="DJ26" s="664"/>
      <c r="DK26" s="665"/>
      <c r="DL26" s="669" t="s">
        <v>228</v>
      </c>
      <c r="DM26" s="664"/>
      <c r="DN26" s="664"/>
      <c r="DO26" s="664"/>
      <c r="DP26" s="664"/>
      <c r="DQ26" s="664"/>
      <c r="DR26" s="664"/>
      <c r="DS26" s="664"/>
      <c r="DT26" s="664"/>
      <c r="DU26" s="664"/>
      <c r="DV26" s="665"/>
      <c r="DW26" s="666" t="s">
        <v>138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1967657</v>
      </c>
      <c r="S27" s="664"/>
      <c r="T27" s="664"/>
      <c r="U27" s="664"/>
      <c r="V27" s="664"/>
      <c r="W27" s="664"/>
      <c r="X27" s="664"/>
      <c r="Y27" s="665"/>
      <c r="Z27" s="723">
        <v>10.4</v>
      </c>
      <c r="AA27" s="723"/>
      <c r="AB27" s="723"/>
      <c r="AC27" s="723"/>
      <c r="AD27" s="724" t="s">
        <v>129</v>
      </c>
      <c r="AE27" s="724"/>
      <c r="AF27" s="724"/>
      <c r="AG27" s="724"/>
      <c r="AH27" s="724"/>
      <c r="AI27" s="724"/>
      <c r="AJ27" s="724"/>
      <c r="AK27" s="724"/>
      <c r="AL27" s="666" t="s">
        <v>129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7047341</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3603020</v>
      </c>
      <c r="CS27" s="662"/>
      <c r="CT27" s="662"/>
      <c r="CU27" s="662"/>
      <c r="CV27" s="662"/>
      <c r="CW27" s="662"/>
      <c r="CX27" s="662"/>
      <c r="CY27" s="663"/>
      <c r="CZ27" s="666">
        <v>20</v>
      </c>
      <c r="DA27" s="695"/>
      <c r="DB27" s="695"/>
      <c r="DC27" s="696"/>
      <c r="DD27" s="669">
        <v>1343188</v>
      </c>
      <c r="DE27" s="662"/>
      <c r="DF27" s="662"/>
      <c r="DG27" s="662"/>
      <c r="DH27" s="662"/>
      <c r="DI27" s="662"/>
      <c r="DJ27" s="662"/>
      <c r="DK27" s="663"/>
      <c r="DL27" s="669">
        <v>1342821</v>
      </c>
      <c r="DM27" s="662"/>
      <c r="DN27" s="662"/>
      <c r="DO27" s="662"/>
      <c r="DP27" s="662"/>
      <c r="DQ27" s="662"/>
      <c r="DR27" s="662"/>
      <c r="DS27" s="662"/>
      <c r="DT27" s="662"/>
      <c r="DU27" s="662"/>
      <c r="DV27" s="663"/>
      <c r="DW27" s="666">
        <v>12.4</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138</v>
      </c>
      <c r="AA28" s="723"/>
      <c r="AB28" s="723"/>
      <c r="AC28" s="723"/>
      <c r="AD28" s="724" t="s">
        <v>129</v>
      </c>
      <c r="AE28" s="724"/>
      <c r="AF28" s="724"/>
      <c r="AG28" s="724"/>
      <c r="AH28" s="724"/>
      <c r="AI28" s="724"/>
      <c r="AJ28" s="724"/>
      <c r="AK28" s="724"/>
      <c r="AL28" s="666" t="s">
        <v>228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1251214</v>
      </c>
      <c r="CS28" s="664"/>
      <c r="CT28" s="664"/>
      <c r="CU28" s="664"/>
      <c r="CV28" s="664"/>
      <c r="CW28" s="664"/>
      <c r="CX28" s="664"/>
      <c r="CY28" s="665"/>
      <c r="CZ28" s="666">
        <v>6.9</v>
      </c>
      <c r="DA28" s="695"/>
      <c r="DB28" s="695"/>
      <c r="DC28" s="696"/>
      <c r="DD28" s="669">
        <v>1244294</v>
      </c>
      <c r="DE28" s="664"/>
      <c r="DF28" s="664"/>
      <c r="DG28" s="664"/>
      <c r="DH28" s="664"/>
      <c r="DI28" s="664"/>
      <c r="DJ28" s="664"/>
      <c r="DK28" s="665"/>
      <c r="DL28" s="669">
        <v>963974</v>
      </c>
      <c r="DM28" s="664"/>
      <c r="DN28" s="664"/>
      <c r="DO28" s="664"/>
      <c r="DP28" s="664"/>
      <c r="DQ28" s="664"/>
      <c r="DR28" s="664"/>
      <c r="DS28" s="664"/>
      <c r="DT28" s="664"/>
      <c r="DU28" s="664"/>
      <c r="DV28" s="665"/>
      <c r="DW28" s="666">
        <v>8.9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1221992</v>
      </c>
      <c r="S29" s="664"/>
      <c r="T29" s="664"/>
      <c r="U29" s="664"/>
      <c r="V29" s="664"/>
      <c r="W29" s="664"/>
      <c r="X29" s="664"/>
      <c r="Y29" s="665"/>
      <c r="Z29" s="723">
        <v>6.5</v>
      </c>
      <c r="AA29" s="723"/>
      <c r="AB29" s="723"/>
      <c r="AC29" s="723"/>
      <c r="AD29" s="724" t="s">
        <v>129</v>
      </c>
      <c r="AE29" s="724"/>
      <c r="AF29" s="724"/>
      <c r="AG29" s="724"/>
      <c r="AH29" s="724"/>
      <c r="AI29" s="724"/>
      <c r="AJ29" s="724"/>
      <c r="AK29" s="724"/>
      <c r="AL29" s="666" t="s">
        <v>138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1251214</v>
      </c>
      <c r="CS29" s="662"/>
      <c r="CT29" s="662"/>
      <c r="CU29" s="662"/>
      <c r="CV29" s="662"/>
      <c r="CW29" s="662"/>
      <c r="CX29" s="662"/>
      <c r="CY29" s="663"/>
      <c r="CZ29" s="666">
        <v>6.9</v>
      </c>
      <c r="DA29" s="695"/>
      <c r="DB29" s="695"/>
      <c r="DC29" s="696"/>
      <c r="DD29" s="669">
        <v>1244294</v>
      </c>
      <c r="DE29" s="662"/>
      <c r="DF29" s="662"/>
      <c r="DG29" s="662"/>
      <c r="DH29" s="662"/>
      <c r="DI29" s="662"/>
      <c r="DJ29" s="662"/>
      <c r="DK29" s="663"/>
      <c r="DL29" s="669">
        <v>963974</v>
      </c>
      <c r="DM29" s="662"/>
      <c r="DN29" s="662"/>
      <c r="DO29" s="662"/>
      <c r="DP29" s="662"/>
      <c r="DQ29" s="662"/>
      <c r="DR29" s="662"/>
      <c r="DS29" s="662"/>
      <c r="DT29" s="662"/>
      <c r="DU29" s="662"/>
      <c r="DV29" s="663"/>
      <c r="DW29" s="666">
        <v>8.9</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41832</v>
      </c>
      <c r="S30" s="664"/>
      <c r="T30" s="664"/>
      <c r="U30" s="664"/>
      <c r="V30" s="664"/>
      <c r="W30" s="664"/>
      <c r="X30" s="664"/>
      <c r="Y30" s="665"/>
      <c r="Z30" s="723">
        <v>0.2</v>
      </c>
      <c r="AA30" s="723"/>
      <c r="AB30" s="723"/>
      <c r="AC30" s="723"/>
      <c r="AD30" s="724">
        <v>52</v>
      </c>
      <c r="AE30" s="724"/>
      <c r="AF30" s="724"/>
      <c r="AG30" s="724"/>
      <c r="AH30" s="724"/>
      <c r="AI30" s="724"/>
      <c r="AJ30" s="724"/>
      <c r="AK30" s="724"/>
      <c r="AL30" s="666">
        <v>0</v>
      </c>
      <c r="AM30" s="667"/>
      <c r="AN30" s="667"/>
      <c r="AO30" s="725"/>
      <c r="AP30" s="751" t="s">
        <v>308</v>
      </c>
      <c r="AQ30" s="752"/>
      <c r="AR30" s="752"/>
      <c r="AS30" s="752"/>
      <c r="AT30" s="757" t="s">
        <v>309</v>
      </c>
      <c r="AU30" s="224"/>
      <c r="AV30" s="224"/>
      <c r="AW30" s="224"/>
      <c r="AX30" s="760" t="s">
        <v>187</v>
      </c>
      <c r="AY30" s="761"/>
      <c r="AZ30" s="761"/>
      <c r="BA30" s="761"/>
      <c r="BB30" s="761"/>
      <c r="BC30" s="761"/>
      <c r="BD30" s="761"/>
      <c r="BE30" s="761"/>
      <c r="BF30" s="762"/>
      <c r="BG30" s="741">
        <v>99.1</v>
      </c>
      <c r="BH30" s="742"/>
      <c r="BI30" s="742"/>
      <c r="BJ30" s="742"/>
      <c r="BK30" s="742"/>
      <c r="BL30" s="742"/>
      <c r="BM30" s="743">
        <v>97.4</v>
      </c>
      <c r="BN30" s="742"/>
      <c r="BO30" s="742"/>
      <c r="BP30" s="742"/>
      <c r="BQ30" s="744"/>
      <c r="BR30" s="741">
        <v>99</v>
      </c>
      <c r="BS30" s="742"/>
      <c r="BT30" s="742"/>
      <c r="BU30" s="742"/>
      <c r="BV30" s="742"/>
      <c r="BW30" s="742"/>
      <c r="BX30" s="743">
        <v>97</v>
      </c>
      <c r="BY30" s="742"/>
      <c r="BZ30" s="742"/>
      <c r="CA30" s="742"/>
      <c r="CB30" s="744"/>
      <c r="CD30" s="747"/>
      <c r="CE30" s="748"/>
      <c r="CF30" s="705" t="s">
        <v>310</v>
      </c>
      <c r="CG30" s="702"/>
      <c r="CH30" s="702"/>
      <c r="CI30" s="702"/>
      <c r="CJ30" s="702"/>
      <c r="CK30" s="702"/>
      <c r="CL30" s="702"/>
      <c r="CM30" s="702"/>
      <c r="CN30" s="702"/>
      <c r="CO30" s="702"/>
      <c r="CP30" s="702"/>
      <c r="CQ30" s="703"/>
      <c r="CR30" s="661">
        <v>1194989</v>
      </c>
      <c r="CS30" s="664"/>
      <c r="CT30" s="664"/>
      <c r="CU30" s="664"/>
      <c r="CV30" s="664"/>
      <c r="CW30" s="664"/>
      <c r="CX30" s="664"/>
      <c r="CY30" s="665"/>
      <c r="CZ30" s="666">
        <v>6.6</v>
      </c>
      <c r="DA30" s="695"/>
      <c r="DB30" s="695"/>
      <c r="DC30" s="696"/>
      <c r="DD30" s="669">
        <v>1188069</v>
      </c>
      <c r="DE30" s="664"/>
      <c r="DF30" s="664"/>
      <c r="DG30" s="664"/>
      <c r="DH30" s="664"/>
      <c r="DI30" s="664"/>
      <c r="DJ30" s="664"/>
      <c r="DK30" s="665"/>
      <c r="DL30" s="669">
        <v>907749</v>
      </c>
      <c r="DM30" s="664"/>
      <c r="DN30" s="664"/>
      <c r="DO30" s="664"/>
      <c r="DP30" s="664"/>
      <c r="DQ30" s="664"/>
      <c r="DR30" s="664"/>
      <c r="DS30" s="664"/>
      <c r="DT30" s="664"/>
      <c r="DU30" s="664"/>
      <c r="DV30" s="665"/>
      <c r="DW30" s="666">
        <v>8.4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536971</v>
      </c>
      <c r="S31" s="664"/>
      <c r="T31" s="664"/>
      <c r="U31" s="664"/>
      <c r="V31" s="664"/>
      <c r="W31" s="664"/>
      <c r="X31" s="664"/>
      <c r="Y31" s="665"/>
      <c r="Z31" s="723">
        <v>2.8</v>
      </c>
      <c r="AA31" s="723"/>
      <c r="AB31" s="723"/>
      <c r="AC31" s="723"/>
      <c r="AD31" s="724" t="s">
        <v>228</v>
      </c>
      <c r="AE31" s="724"/>
      <c r="AF31" s="724"/>
      <c r="AG31" s="724"/>
      <c r="AH31" s="724"/>
      <c r="AI31" s="724"/>
      <c r="AJ31" s="724"/>
      <c r="AK31" s="724"/>
      <c r="AL31" s="666" t="s">
        <v>129</v>
      </c>
      <c r="AM31" s="667"/>
      <c r="AN31" s="667"/>
      <c r="AO31" s="725"/>
      <c r="AP31" s="753"/>
      <c r="AQ31" s="754"/>
      <c r="AR31" s="754"/>
      <c r="AS31" s="754"/>
      <c r="AT31" s="758"/>
      <c r="AU31" s="223" t="s">
        <v>312</v>
      </c>
      <c r="AV31" s="223"/>
      <c r="AW31" s="223"/>
      <c r="AX31" s="658" t="s">
        <v>313</v>
      </c>
      <c r="AY31" s="659"/>
      <c r="AZ31" s="659"/>
      <c r="BA31" s="659"/>
      <c r="BB31" s="659"/>
      <c r="BC31" s="659"/>
      <c r="BD31" s="659"/>
      <c r="BE31" s="659"/>
      <c r="BF31" s="660"/>
      <c r="BG31" s="739">
        <v>98.9</v>
      </c>
      <c r="BH31" s="662"/>
      <c r="BI31" s="662"/>
      <c r="BJ31" s="662"/>
      <c r="BK31" s="662"/>
      <c r="BL31" s="662"/>
      <c r="BM31" s="667">
        <v>97.3</v>
      </c>
      <c r="BN31" s="740"/>
      <c r="BO31" s="740"/>
      <c r="BP31" s="740"/>
      <c r="BQ31" s="701"/>
      <c r="BR31" s="739">
        <v>98.8</v>
      </c>
      <c r="BS31" s="662"/>
      <c r="BT31" s="662"/>
      <c r="BU31" s="662"/>
      <c r="BV31" s="662"/>
      <c r="BW31" s="662"/>
      <c r="BX31" s="667">
        <v>96.7</v>
      </c>
      <c r="BY31" s="740"/>
      <c r="BZ31" s="740"/>
      <c r="CA31" s="740"/>
      <c r="CB31" s="701"/>
      <c r="CD31" s="747"/>
      <c r="CE31" s="748"/>
      <c r="CF31" s="705" t="s">
        <v>314</v>
      </c>
      <c r="CG31" s="702"/>
      <c r="CH31" s="702"/>
      <c r="CI31" s="702"/>
      <c r="CJ31" s="702"/>
      <c r="CK31" s="702"/>
      <c r="CL31" s="702"/>
      <c r="CM31" s="702"/>
      <c r="CN31" s="702"/>
      <c r="CO31" s="702"/>
      <c r="CP31" s="702"/>
      <c r="CQ31" s="703"/>
      <c r="CR31" s="661">
        <v>56225</v>
      </c>
      <c r="CS31" s="662"/>
      <c r="CT31" s="662"/>
      <c r="CU31" s="662"/>
      <c r="CV31" s="662"/>
      <c r="CW31" s="662"/>
      <c r="CX31" s="662"/>
      <c r="CY31" s="663"/>
      <c r="CZ31" s="666">
        <v>0.3</v>
      </c>
      <c r="DA31" s="695"/>
      <c r="DB31" s="695"/>
      <c r="DC31" s="696"/>
      <c r="DD31" s="669">
        <v>56225</v>
      </c>
      <c r="DE31" s="662"/>
      <c r="DF31" s="662"/>
      <c r="DG31" s="662"/>
      <c r="DH31" s="662"/>
      <c r="DI31" s="662"/>
      <c r="DJ31" s="662"/>
      <c r="DK31" s="663"/>
      <c r="DL31" s="669">
        <v>56225</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1068578</v>
      </c>
      <c r="S32" s="664"/>
      <c r="T32" s="664"/>
      <c r="U32" s="664"/>
      <c r="V32" s="664"/>
      <c r="W32" s="664"/>
      <c r="X32" s="664"/>
      <c r="Y32" s="665"/>
      <c r="Z32" s="723">
        <v>5.6</v>
      </c>
      <c r="AA32" s="723"/>
      <c r="AB32" s="723"/>
      <c r="AC32" s="723"/>
      <c r="AD32" s="724" t="s">
        <v>129</v>
      </c>
      <c r="AE32" s="724"/>
      <c r="AF32" s="724"/>
      <c r="AG32" s="724"/>
      <c r="AH32" s="724"/>
      <c r="AI32" s="724"/>
      <c r="AJ32" s="724"/>
      <c r="AK32" s="724"/>
      <c r="AL32" s="666" t="s">
        <v>138</v>
      </c>
      <c r="AM32" s="667"/>
      <c r="AN32" s="667"/>
      <c r="AO32" s="725"/>
      <c r="AP32" s="755"/>
      <c r="AQ32" s="756"/>
      <c r="AR32" s="756"/>
      <c r="AS32" s="756"/>
      <c r="AT32" s="759"/>
      <c r="AU32" s="225"/>
      <c r="AV32" s="225"/>
      <c r="AW32" s="225"/>
      <c r="AX32" s="673" t="s">
        <v>316</v>
      </c>
      <c r="AY32" s="674"/>
      <c r="AZ32" s="674"/>
      <c r="BA32" s="674"/>
      <c r="BB32" s="674"/>
      <c r="BC32" s="674"/>
      <c r="BD32" s="674"/>
      <c r="BE32" s="674"/>
      <c r="BF32" s="675"/>
      <c r="BG32" s="738">
        <v>99.2</v>
      </c>
      <c r="BH32" s="677"/>
      <c r="BI32" s="677"/>
      <c r="BJ32" s="677"/>
      <c r="BK32" s="677"/>
      <c r="BL32" s="677"/>
      <c r="BM32" s="721">
        <v>97.6</v>
      </c>
      <c r="BN32" s="677"/>
      <c r="BO32" s="677"/>
      <c r="BP32" s="677"/>
      <c r="BQ32" s="714"/>
      <c r="BR32" s="738">
        <v>99.1</v>
      </c>
      <c r="BS32" s="677"/>
      <c r="BT32" s="677"/>
      <c r="BU32" s="677"/>
      <c r="BV32" s="677"/>
      <c r="BW32" s="677"/>
      <c r="BX32" s="721">
        <v>97.2</v>
      </c>
      <c r="BY32" s="677"/>
      <c r="BZ32" s="677"/>
      <c r="CA32" s="677"/>
      <c r="CB32" s="714"/>
      <c r="CD32" s="749"/>
      <c r="CE32" s="750"/>
      <c r="CF32" s="705" t="s">
        <v>317</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129</v>
      </c>
      <c r="DA32" s="695"/>
      <c r="DB32" s="695"/>
      <c r="DC32" s="696"/>
      <c r="DD32" s="669" t="s">
        <v>228</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840714</v>
      </c>
      <c r="S33" s="664"/>
      <c r="T33" s="664"/>
      <c r="U33" s="664"/>
      <c r="V33" s="664"/>
      <c r="W33" s="664"/>
      <c r="X33" s="664"/>
      <c r="Y33" s="665"/>
      <c r="Z33" s="723">
        <v>4.4000000000000004</v>
      </c>
      <c r="AA33" s="723"/>
      <c r="AB33" s="723"/>
      <c r="AC33" s="723"/>
      <c r="AD33" s="724" t="s">
        <v>228</v>
      </c>
      <c r="AE33" s="724"/>
      <c r="AF33" s="724"/>
      <c r="AG33" s="724"/>
      <c r="AH33" s="724"/>
      <c r="AI33" s="724"/>
      <c r="AJ33" s="724"/>
      <c r="AK33" s="724"/>
      <c r="AL33" s="666" t="s">
        <v>129</v>
      </c>
      <c r="AM33" s="667"/>
      <c r="AN33" s="667"/>
      <c r="AO33" s="725"/>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705" t="s">
        <v>319</v>
      </c>
      <c r="CE33" s="702"/>
      <c r="CF33" s="702"/>
      <c r="CG33" s="702"/>
      <c r="CH33" s="702"/>
      <c r="CI33" s="702"/>
      <c r="CJ33" s="702"/>
      <c r="CK33" s="702"/>
      <c r="CL33" s="702"/>
      <c r="CM33" s="702"/>
      <c r="CN33" s="702"/>
      <c r="CO33" s="702"/>
      <c r="CP33" s="702"/>
      <c r="CQ33" s="703"/>
      <c r="CR33" s="661">
        <v>7800525</v>
      </c>
      <c r="CS33" s="662"/>
      <c r="CT33" s="662"/>
      <c r="CU33" s="662"/>
      <c r="CV33" s="662"/>
      <c r="CW33" s="662"/>
      <c r="CX33" s="662"/>
      <c r="CY33" s="663"/>
      <c r="CZ33" s="666">
        <v>43.3</v>
      </c>
      <c r="DA33" s="695"/>
      <c r="DB33" s="695"/>
      <c r="DC33" s="696"/>
      <c r="DD33" s="669">
        <v>5871410</v>
      </c>
      <c r="DE33" s="662"/>
      <c r="DF33" s="662"/>
      <c r="DG33" s="662"/>
      <c r="DH33" s="662"/>
      <c r="DI33" s="662"/>
      <c r="DJ33" s="662"/>
      <c r="DK33" s="663"/>
      <c r="DL33" s="669">
        <v>4635697</v>
      </c>
      <c r="DM33" s="662"/>
      <c r="DN33" s="662"/>
      <c r="DO33" s="662"/>
      <c r="DP33" s="662"/>
      <c r="DQ33" s="662"/>
      <c r="DR33" s="662"/>
      <c r="DS33" s="662"/>
      <c r="DT33" s="662"/>
      <c r="DU33" s="662"/>
      <c r="DV33" s="663"/>
      <c r="DW33" s="666">
        <v>42.8</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631054</v>
      </c>
      <c r="S34" s="664"/>
      <c r="T34" s="664"/>
      <c r="U34" s="664"/>
      <c r="V34" s="664"/>
      <c r="W34" s="664"/>
      <c r="X34" s="664"/>
      <c r="Y34" s="665"/>
      <c r="Z34" s="723">
        <v>3.3</v>
      </c>
      <c r="AA34" s="723"/>
      <c r="AB34" s="723"/>
      <c r="AC34" s="723"/>
      <c r="AD34" s="724">
        <v>67</v>
      </c>
      <c r="AE34" s="724"/>
      <c r="AF34" s="724"/>
      <c r="AG34" s="724"/>
      <c r="AH34" s="724"/>
      <c r="AI34" s="724"/>
      <c r="AJ34" s="724"/>
      <c r="AK34" s="724"/>
      <c r="AL34" s="666">
        <v>0</v>
      </c>
      <c r="AM34" s="667"/>
      <c r="AN34" s="667"/>
      <c r="AO34" s="725"/>
      <c r="AP34" s="228"/>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3522422</v>
      </c>
      <c r="CS34" s="664"/>
      <c r="CT34" s="664"/>
      <c r="CU34" s="664"/>
      <c r="CV34" s="664"/>
      <c r="CW34" s="664"/>
      <c r="CX34" s="664"/>
      <c r="CY34" s="665"/>
      <c r="CZ34" s="666">
        <v>19.5</v>
      </c>
      <c r="DA34" s="695"/>
      <c r="DB34" s="695"/>
      <c r="DC34" s="696"/>
      <c r="DD34" s="669">
        <v>2488553</v>
      </c>
      <c r="DE34" s="664"/>
      <c r="DF34" s="664"/>
      <c r="DG34" s="664"/>
      <c r="DH34" s="664"/>
      <c r="DI34" s="664"/>
      <c r="DJ34" s="664"/>
      <c r="DK34" s="665"/>
      <c r="DL34" s="669">
        <v>2286362</v>
      </c>
      <c r="DM34" s="664"/>
      <c r="DN34" s="664"/>
      <c r="DO34" s="664"/>
      <c r="DP34" s="664"/>
      <c r="DQ34" s="664"/>
      <c r="DR34" s="664"/>
      <c r="DS34" s="664"/>
      <c r="DT34" s="664"/>
      <c r="DU34" s="664"/>
      <c r="DV34" s="665"/>
      <c r="DW34" s="666">
        <v>21.1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1009500</v>
      </c>
      <c r="S35" s="664"/>
      <c r="T35" s="664"/>
      <c r="U35" s="664"/>
      <c r="V35" s="664"/>
      <c r="W35" s="664"/>
      <c r="X35" s="664"/>
      <c r="Y35" s="665"/>
      <c r="Z35" s="723">
        <v>5.3</v>
      </c>
      <c r="AA35" s="723"/>
      <c r="AB35" s="723"/>
      <c r="AC35" s="723"/>
      <c r="AD35" s="724" t="s">
        <v>129</v>
      </c>
      <c r="AE35" s="724"/>
      <c r="AF35" s="724"/>
      <c r="AG35" s="724"/>
      <c r="AH35" s="724"/>
      <c r="AI35" s="724"/>
      <c r="AJ35" s="724"/>
      <c r="AK35" s="724"/>
      <c r="AL35" s="666" t="s">
        <v>228</v>
      </c>
      <c r="AM35" s="667"/>
      <c r="AN35" s="667"/>
      <c r="AO35" s="725"/>
      <c r="AP35" s="228"/>
      <c r="AQ35" s="729" t="s">
        <v>325</v>
      </c>
      <c r="AR35" s="730"/>
      <c r="AS35" s="730"/>
      <c r="AT35" s="730"/>
      <c r="AU35" s="730"/>
      <c r="AV35" s="730"/>
      <c r="AW35" s="730"/>
      <c r="AX35" s="730"/>
      <c r="AY35" s="731"/>
      <c r="AZ35" s="726">
        <v>1456932</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256885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175895</v>
      </c>
      <c r="CS35" s="662"/>
      <c r="CT35" s="662"/>
      <c r="CU35" s="662"/>
      <c r="CV35" s="662"/>
      <c r="CW35" s="662"/>
      <c r="CX35" s="662"/>
      <c r="CY35" s="663"/>
      <c r="CZ35" s="666">
        <v>1</v>
      </c>
      <c r="DA35" s="695"/>
      <c r="DB35" s="695"/>
      <c r="DC35" s="696"/>
      <c r="DD35" s="669">
        <v>161829</v>
      </c>
      <c r="DE35" s="662"/>
      <c r="DF35" s="662"/>
      <c r="DG35" s="662"/>
      <c r="DH35" s="662"/>
      <c r="DI35" s="662"/>
      <c r="DJ35" s="662"/>
      <c r="DK35" s="663"/>
      <c r="DL35" s="669">
        <v>128387</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329</v>
      </c>
      <c r="AR36" s="699"/>
      <c r="AS36" s="699"/>
      <c r="AT36" s="699"/>
      <c r="AU36" s="699"/>
      <c r="AV36" s="699"/>
      <c r="AW36" s="699"/>
      <c r="AX36" s="699"/>
      <c r="AY36" s="700"/>
      <c r="AZ36" s="661">
        <v>144589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238352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1836074</v>
      </c>
      <c r="CS36" s="664"/>
      <c r="CT36" s="664"/>
      <c r="CU36" s="664"/>
      <c r="CV36" s="664"/>
      <c r="CW36" s="664"/>
      <c r="CX36" s="664"/>
      <c r="CY36" s="665"/>
      <c r="CZ36" s="666">
        <v>10.199999999999999</v>
      </c>
      <c r="DA36" s="695"/>
      <c r="DB36" s="695"/>
      <c r="DC36" s="696"/>
      <c r="DD36" s="669">
        <v>1733732</v>
      </c>
      <c r="DE36" s="664"/>
      <c r="DF36" s="664"/>
      <c r="DG36" s="664"/>
      <c r="DH36" s="664"/>
      <c r="DI36" s="664"/>
      <c r="DJ36" s="664"/>
      <c r="DK36" s="665"/>
      <c r="DL36" s="669">
        <v>1524630</v>
      </c>
      <c r="DM36" s="664"/>
      <c r="DN36" s="664"/>
      <c r="DO36" s="664"/>
      <c r="DP36" s="664"/>
      <c r="DQ36" s="664"/>
      <c r="DR36" s="664"/>
      <c r="DS36" s="664"/>
      <c r="DT36" s="664"/>
      <c r="DU36" s="664"/>
      <c r="DV36" s="665"/>
      <c r="DW36" s="666">
        <v>14.1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622000</v>
      </c>
      <c r="S37" s="664"/>
      <c r="T37" s="664"/>
      <c r="U37" s="664"/>
      <c r="V37" s="664"/>
      <c r="W37" s="664"/>
      <c r="X37" s="664"/>
      <c r="Y37" s="665"/>
      <c r="Z37" s="723">
        <v>3.3</v>
      </c>
      <c r="AA37" s="723"/>
      <c r="AB37" s="723"/>
      <c r="AC37" s="723"/>
      <c r="AD37" s="724" t="s">
        <v>129</v>
      </c>
      <c r="AE37" s="724"/>
      <c r="AF37" s="724"/>
      <c r="AG37" s="724"/>
      <c r="AH37" s="724"/>
      <c r="AI37" s="724"/>
      <c r="AJ37" s="724"/>
      <c r="AK37" s="724"/>
      <c r="AL37" s="666" t="s">
        <v>138</v>
      </c>
      <c r="AM37" s="667"/>
      <c r="AN37" s="667"/>
      <c r="AO37" s="725"/>
      <c r="AQ37" s="698" t="s">
        <v>333</v>
      </c>
      <c r="AR37" s="699"/>
      <c r="AS37" s="699"/>
      <c r="AT37" s="699"/>
      <c r="AU37" s="699"/>
      <c r="AV37" s="699"/>
      <c r="AW37" s="699"/>
      <c r="AX37" s="699"/>
      <c r="AY37" s="700"/>
      <c r="AZ37" s="661">
        <v>28967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6274</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471220</v>
      </c>
      <c r="CS37" s="662"/>
      <c r="CT37" s="662"/>
      <c r="CU37" s="662"/>
      <c r="CV37" s="662"/>
      <c r="CW37" s="662"/>
      <c r="CX37" s="662"/>
      <c r="CY37" s="663"/>
      <c r="CZ37" s="666">
        <v>2.6</v>
      </c>
      <c r="DA37" s="695"/>
      <c r="DB37" s="695"/>
      <c r="DC37" s="696"/>
      <c r="DD37" s="669">
        <v>466282</v>
      </c>
      <c r="DE37" s="662"/>
      <c r="DF37" s="662"/>
      <c r="DG37" s="662"/>
      <c r="DH37" s="662"/>
      <c r="DI37" s="662"/>
      <c r="DJ37" s="662"/>
      <c r="DK37" s="663"/>
      <c r="DL37" s="669">
        <v>375792</v>
      </c>
      <c r="DM37" s="662"/>
      <c r="DN37" s="662"/>
      <c r="DO37" s="662"/>
      <c r="DP37" s="662"/>
      <c r="DQ37" s="662"/>
      <c r="DR37" s="662"/>
      <c r="DS37" s="662"/>
      <c r="DT37" s="662"/>
      <c r="DU37" s="662"/>
      <c r="DV37" s="663"/>
      <c r="DW37" s="666">
        <v>3.5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18924011</v>
      </c>
      <c r="S38" s="713"/>
      <c r="T38" s="713"/>
      <c r="U38" s="713"/>
      <c r="V38" s="713"/>
      <c r="W38" s="713"/>
      <c r="X38" s="713"/>
      <c r="Y38" s="718"/>
      <c r="Z38" s="719">
        <v>100</v>
      </c>
      <c r="AA38" s="719"/>
      <c r="AB38" s="719"/>
      <c r="AC38" s="719"/>
      <c r="AD38" s="720">
        <v>10197493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1334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10318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1427965</v>
      </c>
      <c r="CS38" s="664"/>
      <c r="CT38" s="664"/>
      <c r="CU38" s="664"/>
      <c r="CV38" s="664"/>
      <c r="CW38" s="664"/>
      <c r="CX38" s="664"/>
      <c r="CY38" s="665"/>
      <c r="CZ38" s="666">
        <v>7.9</v>
      </c>
      <c r="DA38" s="695"/>
      <c r="DB38" s="695"/>
      <c r="DC38" s="696"/>
      <c r="DD38" s="669">
        <v>1190296</v>
      </c>
      <c r="DE38" s="664"/>
      <c r="DF38" s="664"/>
      <c r="DG38" s="664"/>
      <c r="DH38" s="664"/>
      <c r="DI38" s="664"/>
      <c r="DJ38" s="664"/>
      <c r="DK38" s="665"/>
      <c r="DL38" s="669">
        <v>671318</v>
      </c>
      <c r="DM38" s="664"/>
      <c r="DN38" s="664"/>
      <c r="DO38" s="664"/>
      <c r="DP38" s="664"/>
      <c r="DQ38" s="664"/>
      <c r="DR38" s="664"/>
      <c r="DS38" s="664"/>
      <c r="DT38" s="664"/>
      <c r="DU38" s="664"/>
      <c r="DV38" s="665"/>
      <c r="DW38" s="666">
        <v>6.2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713</v>
      </c>
      <c r="BA39" s="664"/>
      <c r="BB39" s="664"/>
      <c r="BC39" s="664"/>
      <c r="BD39" s="662"/>
      <c r="BE39" s="662"/>
      <c r="BF39" s="701"/>
      <c r="BG39" s="706" t="s">
        <v>341</v>
      </c>
      <c r="BH39" s="707"/>
      <c r="BI39" s="707"/>
      <c r="BJ39" s="707"/>
      <c r="BK39" s="707"/>
      <c r="BL39" s="229"/>
      <c r="BM39" s="702" t="s">
        <v>342</v>
      </c>
      <c r="BN39" s="702"/>
      <c r="BO39" s="702"/>
      <c r="BP39" s="702"/>
      <c r="BQ39" s="702"/>
      <c r="BR39" s="702"/>
      <c r="BS39" s="702"/>
      <c r="BT39" s="702"/>
      <c r="BU39" s="703"/>
      <c r="BV39" s="661">
        <v>104</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803169</v>
      </c>
      <c r="CS39" s="662"/>
      <c r="CT39" s="662"/>
      <c r="CU39" s="662"/>
      <c r="CV39" s="662"/>
      <c r="CW39" s="662"/>
      <c r="CX39" s="662"/>
      <c r="CY39" s="663"/>
      <c r="CZ39" s="666">
        <v>4.5</v>
      </c>
      <c r="DA39" s="695"/>
      <c r="DB39" s="695"/>
      <c r="DC39" s="696"/>
      <c r="DD39" s="669">
        <v>262000</v>
      </c>
      <c r="DE39" s="662"/>
      <c r="DF39" s="662"/>
      <c r="DG39" s="662"/>
      <c r="DH39" s="662"/>
      <c r="DI39" s="662"/>
      <c r="DJ39" s="662"/>
      <c r="DK39" s="663"/>
      <c r="DL39" s="669" t="s">
        <v>228</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390034</v>
      </c>
      <c r="BA40" s="664"/>
      <c r="BB40" s="664"/>
      <c r="BC40" s="664"/>
      <c r="BD40" s="662"/>
      <c r="BE40" s="662"/>
      <c r="BF40" s="701"/>
      <c r="BG40" s="706"/>
      <c r="BH40" s="707"/>
      <c r="BI40" s="707"/>
      <c r="BJ40" s="707"/>
      <c r="BK40" s="707"/>
      <c r="BL40" s="229"/>
      <c r="BM40" s="702" t="s">
        <v>345</v>
      </c>
      <c r="BN40" s="702"/>
      <c r="BO40" s="702"/>
      <c r="BP40" s="702"/>
      <c r="BQ40" s="702"/>
      <c r="BR40" s="702"/>
      <c r="BS40" s="702"/>
      <c r="BT40" s="702"/>
      <c r="BU40" s="703"/>
      <c r="BV40" s="661" t="s">
        <v>228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35000</v>
      </c>
      <c r="CS40" s="664"/>
      <c r="CT40" s="664"/>
      <c r="CU40" s="664"/>
      <c r="CV40" s="664"/>
      <c r="CW40" s="664"/>
      <c r="CX40" s="664"/>
      <c r="CY40" s="665"/>
      <c r="CZ40" s="666">
        <v>0.2</v>
      </c>
      <c r="DA40" s="695"/>
      <c r="DB40" s="695"/>
      <c r="DC40" s="696"/>
      <c r="DD40" s="669">
        <v>35000</v>
      </c>
      <c r="DE40" s="664"/>
      <c r="DF40" s="664"/>
      <c r="DG40" s="664"/>
      <c r="DH40" s="664"/>
      <c r="DI40" s="664"/>
      <c r="DJ40" s="664"/>
      <c r="DK40" s="665"/>
      <c r="DL40" s="669">
        <v>25000</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891295</v>
      </c>
      <c r="BA41" s="713"/>
      <c r="BB41" s="713"/>
      <c r="BC41" s="713"/>
      <c r="BD41" s="677"/>
      <c r="BE41" s="677"/>
      <c r="BF41" s="714"/>
      <c r="BG41" s="708"/>
      <c r="BH41" s="709"/>
      <c r="BI41" s="709"/>
      <c r="BJ41" s="709"/>
      <c r="BK41" s="709"/>
      <c r="BL41" s="230"/>
      <c r="BM41" s="715" t="s">
        <v>348</v>
      </c>
      <c r="BN41" s="715"/>
      <c r="BO41" s="715"/>
      <c r="BP41" s="715"/>
      <c r="BQ41" s="715"/>
      <c r="BR41" s="715"/>
      <c r="BS41" s="715"/>
      <c r="BT41" s="715"/>
      <c r="BU41" s="716"/>
      <c r="BV41" s="676">
        <v>284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228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3" t="s">
        <v>350</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58" t="s">
        <v>351</v>
      </c>
      <c r="CE42" s="659"/>
      <c r="CF42" s="659"/>
      <c r="CG42" s="659"/>
      <c r="CH42" s="659"/>
      <c r="CI42" s="659"/>
      <c r="CJ42" s="659"/>
      <c r="CK42" s="659"/>
      <c r="CL42" s="659"/>
      <c r="CM42" s="659"/>
      <c r="CN42" s="659"/>
      <c r="CO42" s="659"/>
      <c r="CP42" s="659"/>
      <c r="CQ42" s="660"/>
      <c r="CR42" s="661">
        <v>2340014</v>
      </c>
      <c r="CS42" s="664"/>
      <c r="CT42" s="664"/>
      <c r="CU42" s="664"/>
      <c r="CV42" s="664"/>
      <c r="CW42" s="664"/>
      <c r="CX42" s="664"/>
      <c r="CY42" s="665"/>
      <c r="CZ42" s="666">
        <v>13</v>
      </c>
      <c r="DA42" s="667"/>
      <c r="DB42" s="667"/>
      <c r="DC42" s="668"/>
      <c r="DD42" s="669">
        <v>803764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3" t="s">
        <v>352</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58" t="s">
        <v>353</v>
      </c>
      <c r="CE43" s="659"/>
      <c r="CF43" s="659"/>
      <c r="CG43" s="659"/>
      <c r="CH43" s="659"/>
      <c r="CI43" s="659"/>
      <c r="CJ43" s="659"/>
      <c r="CK43" s="659"/>
      <c r="CL43" s="659"/>
      <c r="CM43" s="659"/>
      <c r="CN43" s="659"/>
      <c r="CO43" s="659"/>
      <c r="CP43" s="659"/>
      <c r="CQ43" s="660"/>
      <c r="CR43" s="661">
        <v>16477</v>
      </c>
      <c r="CS43" s="662"/>
      <c r="CT43" s="662"/>
      <c r="CU43" s="662"/>
      <c r="CV43" s="662"/>
      <c r="CW43" s="662"/>
      <c r="CX43" s="662"/>
      <c r="CY43" s="663"/>
      <c r="CZ43" s="666">
        <v>0.1</v>
      </c>
      <c r="DA43" s="695"/>
      <c r="DB43" s="695"/>
      <c r="DC43" s="696"/>
      <c r="DD43" s="669">
        <v>16477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4" t="s">
        <v>354</v>
      </c>
      <c r="CD44" s="689" t="s">
        <v>306</v>
      </c>
      <c r="CE44" s="690"/>
      <c r="CF44" s="658" t="s">
        <v>355</v>
      </c>
      <c r="CG44" s="659"/>
      <c r="CH44" s="659"/>
      <c r="CI44" s="659"/>
      <c r="CJ44" s="659"/>
      <c r="CK44" s="659"/>
      <c r="CL44" s="659"/>
      <c r="CM44" s="659"/>
      <c r="CN44" s="659"/>
      <c r="CO44" s="659"/>
      <c r="CP44" s="659"/>
      <c r="CQ44" s="660"/>
      <c r="CR44" s="661">
        <v>2340014</v>
      </c>
      <c r="CS44" s="664"/>
      <c r="CT44" s="664"/>
      <c r="CU44" s="664"/>
      <c r="CV44" s="664"/>
      <c r="CW44" s="664"/>
      <c r="CX44" s="664"/>
      <c r="CY44" s="665"/>
      <c r="CZ44" s="666">
        <v>13</v>
      </c>
      <c r="DA44" s="667"/>
      <c r="DB44" s="667"/>
      <c r="DC44" s="668"/>
      <c r="DD44" s="669">
        <v>803764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512507</v>
      </c>
      <c r="CS45" s="662"/>
      <c r="CT45" s="662"/>
      <c r="CU45" s="662"/>
      <c r="CV45" s="662"/>
      <c r="CW45" s="662"/>
      <c r="CX45" s="662"/>
      <c r="CY45" s="663"/>
      <c r="CZ45" s="666">
        <v>2.8</v>
      </c>
      <c r="DA45" s="695"/>
      <c r="DB45" s="695"/>
      <c r="DC45" s="696"/>
      <c r="DD45" s="669">
        <v>79352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1425624</v>
      </c>
      <c r="CS46" s="664"/>
      <c r="CT46" s="664"/>
      <c r="CU46" s="664"/>
      <c r="CV46" s="664"/>
      <c r="CW46" s="664"/>
      <c r="CX46" s="664"/>
      <c r="CY46" s="665"/>
      <c r="CZ46" s="666">
        <v>7.9</v>
      </c>
      <c r="DA46" s="667"/>
      <c r="DB46" s="667"/>
      <c r="DC46" s="668"/>
      <c r="DD46" s="669">
        <v>716175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129</v>
      </c>
      <c r="CS47" s="662"/>
      <c r="CT47" s="662"/>
      <c r="CU47" s="662"/>
      <c r="CV47" s="662"/>
      <c r="CW47" s="662"/>
      <c r="CX47" s="662"/>
      <c r="CY47" s="663"/>
      <c r="CZ47" s="666" t="s">
        <v>129</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228</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18023245</v>
      </c>
      <c r="CS49" s="677"/>
      <c r="CT49" s="677"/>
      <c r="CU49" s="677"/>
      <c r="CV49" s="677"/>
      <c r="CW49" s="677"/>
      <c r="CX49" s="677"/>
      <c r="CY49" s="678"/>
      <c r="CZ49" s="679">
        <v>100</v>
      </c>
      <c r="DA49" s="680"/>
      <c r="DB49" s="680"/>
      <c r="DC49" s="681"/>
      <c r="DD49" s="682">
        <v>11577897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YzWfxLgFqBHtkEdMAHPPpgYkjyDxcMqYPQEQ4vTAoaH6sd1JYc71Pt69NabVaH5TNrjJepF5XKLv1zUu3wQaw==" saltValue="e2nkLtpyWK3/Sm+BrWeN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3" customWidth="1"/>
    <col min="131" max="131" width="1.57031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202" t="s">
        <v>362</v>
      </c>
      <c r="DK2" s="1203"/>
      <c r="DL2" s="1203"/>
      <c r="DM2" s="1203"/>
      <c r="DN2" s="1203"/>
      <c r="DO2" s="1204"/>
      <c r="DP2" s="243"/>
      <c r="DQ2" s="1202" t="s">
        <v>363</v>
      </c>
      <c r="DR2" s="1203"/>
      <c r="DS2" s="1203"/>
      <c r="DT2" s="1203"/>
      <c r="DU2" s="1203"/>
      <c r="DV2" s="1203"/>
      <c r="DW2" s="1203"/>
      <c r="DX2" s="1203"/>
      <c r="DY2" s="1203"/>
      <c r="DZ2" s="1204"/>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55" t="s">
        <v>364</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46"/>
      <c r="BA4" s="246"/>
      <c r="BB4" s="246"/>
      <c r="BC4" s="246"/>
      <c r="BD4" s="246"/>
      <c r="BE4" s="247"/>
      <c r="BF4" s="247"/>
      <c r="BG4" s="247"/>
      <c r="BH4" s="247"/>
      <c r="BI4" s="247"/>
      <c r="BJ4" s="247"/>
      <c r="BK4" s="247"/>
      <c r="BL4" s="247"/>
      <c r="BM4" s="247"/>
      <c r="BN4" s="247"/>
      <c r="BO4" s="247"/>
      <c r="BP4" s="247"/>
      <c r="BQ4" s="246" t="s">
        <v>365</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87" t="s">
        <v>366</v>
      </c>
      <c r="B5" s="1088"/>
      <c r="C5" s="1088"/>
      <c r="D5" s="1088"/>
      <c r="E5" s="1088"/>
      <c r="F5" s="1088"/>
      <c r="G5" s="1088"/>
      <c r="H5" s="1088"/>
      <c r="I5" s="1088"/>
      <c r="J5" s="1088"/>
      <c r="K5" s="1088"/>
      <c r="L5" s="1088"/>
      <c r="M5" s="1088"/>
      <c r="N5" s="1088"/>
      <c r="O5" s="1088"/>
      <c r="P5" s="1089"/>
      <c r="Q5" s="1093" t="s">
        <v>367</v>
      </c>
      <c r="R5" s="1094"/>
      <c r="S5" s="1094"/>
      <c r="T5" s="1094"/>
      <c r="U5" s="1095"/>
      <c r="V5" s="1093" t="s">
        <v>368</v>
      </c>
      <c r="W5" s="1094"/>
      <c r="X5" s="1094"/>
      <c r="Y5" s="1094"/>
      <c r="Z5" s="1095"/>
      <c r="AA5" s="1093" t="s">
        <v>369</v>
      </c>
      <c r="AB5" s="1094"/>
      <c r="AC5" s="1094"/>
      <c r="AD5" s="1094"/>
      <c r="AE5" s="1094"/>
      <c r="AF5" s="1205" t="s">
        <v>370</v>
      </c>
      <c r="AG5" s="1094"/>
      <c r="AH5" s="1094"/>
      <c r="AI5" s="1094"/>
      <c r="AJ5" s="1109"/>
      <c r="AK5" s="1094" t="s">
        <v>371</v>
      </c>
      <c r="AL5" s="1094"/>
      <c r="AM5" s="1094"/>
      <c r="AN5" s="1094"/>
      <c r="AO5" s="1095"/>
      <c r="AP5" s="1093" t="s">
        <v>372</v>
      </c>
      <c r="AQ5" s="1094"/>
      <c r="AR5" s="1094"/>
      <c r="AS5" s="1094"/>
      <c r="AT5" s="1095"/>
      <c r="AU5" s="1093" t="s">
        <v>373</v>
      </c>
      <c r="AV5" s="1094"/>
      <c r="AW5" s="1094"/>
      <c r="AX5" s="1094"/>
      <c r="AY5" s="1109"/>
      <c r="AZ5" s="250"/>
      <c r="BA5" s="250"/>
      <c r="BB5" s="250"/>
      <c r="BC5" s="250"/>
      <c r="BD5" s="250"/>
      <c r="BE5" s="251"/>
      <c r="BF5" s="251"/>
      <c r="BG5" s="251"/>
      <c r="BH5" s="251"/>
      <c r="BI5" s="251"/>
      <c r="BJ5" s="251"/>
      <c r="BK5" s="251"/>
      <c r="BL5" s="251"/>
      <c r="BM5" s="251"/>
      <c r="BN5" s="251"/>
      <c r="BO5" s="251"/>
      <c r="BP5" s="251"/>
      <c r="BQ5" s="1087" t="s">
        <v>374</v>
      </c>
      <c r="BR5" s="1088"/>
      <c r="BS5" s="1088"/>
      <c r="BT5" s="1088"/>
      <c r="BU5" s="1088"/>
      <c r="BV5" s="1088"/>
      <c r="BW5" s="1088"/>
      <c r="BX5" s="1088"/>
      <c r="BY5" s="1088"/>
      <c r="BZ5" s="1088"/>
      <c r="CA5" s="1088"/>
      <c r="CB5" s="1088"/>
      <c r="CC5" s="1088"/>
      <c r="CD5" s="1088"/>
      <c r="CE5" s="1088"/>
      <c r="CF5" s="1088"/>
      <c r="CG5" s="1089"/>
      <c r="CH5" s="1093" t="s">
        <v>375</v>
      </c>
      <c r="CI5" s="1094"/>
      <c r="CJ5" s="1094"/>
      <c r="CK5" s="1094"/>
      <c r="CL5" s="1095"/>
      <c r="CM5" s="1093" t="s">
        <v>376</v>
      </c>
      <c r="CN5" s="1094"/>
      <c r="CO5" s="1094"/>
      <c r="CP5" s="1094"/>
      <c r="CQ5" s="1095"/>
      <c r="CR5" s="1093" t="s">
        <v>377</v>
      </c>
      <c r="CS5" s="1094"/>
      <c r="CT5" s="1094"/>
      <c r="CU5" s="1094"/>
      <c r="CV5" s="1095"/>
      <c r="CW5" s="1093" t="s">
        <v>378</v>
      </c>
      <c r="CX5" s="1094"/>
      <c r="CY5" s="1094"/>
      <c r="CZ5" s="1094"/>
      <c r="DA5" s="1095"/>
      <c r="DB5" s="1093" t="s">
        <v>379</v>
      </c>
      <c r="DC5" s="1094"/>
      <c r="DD5" s="1094"/>
      <c r="DE5" s="1094"/>
      <c r="DF5" s="1095"/>
      <c r="DG5" s="1190" t="s">
        <v>380</v>
      </c>
      <c r="DH5" s="1191"/>
      <c r="DI5" s="1191"/>
      <c r="DJ5" s="1191"/>
      <c r="DK5" s="1192"/>
      <c r="DL5" s="1190" t="s">
        <v>381</v>
      </c>
      <c r="DM5" s="1191"/>
      <c r="DN5" s="1191"/>
      <c r="DO5" s="1191"/>
      <c r="DP5" s="1192"/>
      <c r="DQ5" s="1093" t="s">
        <v>382</v>
      </c>
      <c r="DR5" s="1094"/>
      <c r="DS5" s="1094"/>
      <c r="DT5" s="1094"/>
      <c r="DU5" s="1095"/>
      <c r="DV5" s="1093" t="s">
        <v>373</v>
      </c>
      <c r="DW5" s="1094"/>
      <c r="DX5" s="1094"/>
      <c r="DY5" s="1094"/>
      <c r="DZ5" s="1109"/>
      <c r="EA5" s="248"/>
    </row>
    <row r="6" spans="1:131" s="249"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46"/>
      <c r="BA6" s="246"/>
      <c r="BB6" s="246"/>
      <c r="BC6" s="246"/>
      <c r="BD6" s="246"/>
      <c r="BE6" s="247"/>
      <c r="BF6" s="247"/>
      <c r="BG6" s="247"/>
      <c r="BH6" s="247"/>
      <c r="BI6" s="247"/>
      <c r="BJ6" s="247"/>
      <c r="BK6" s="247"/>
      <c r="BL6" s="247"/>
      <c r="BM6" s="247"/>
      <c r="BN6" s="247"/>
      <c r="BO6" s="247"/>
      <c r="BP6" s="247"/>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48"/>
    </row>
    <row r="7" spans="1:131" s="249" customFormat="1" ht="26.25" customHeight="1" thickTop="1" x14ac:dyDescent="0.15">
      <c r="A7" s="252">
        <v>1</v>
      </c>
      <c r="B7" s="1142" t="s">
        <v>383</v>
      </c>
      <c r="C7" s="1143"/>
      <c r="D7" s="1143"/>
      <c r="E7" s="1143"/>
      <c r="F7" s="1143"/>
      <c r="G7" s="1143"/>
      <c r="H7" s="1143"/>
      <c r="I7" s="1143"/>
      <c r="J7" s="1143"/>
      <c r="K7" s="1143"/>
      <c r="L7" s="1143"/>
      <c r="M7" s="1143"/>
      <c r="N7" s="1143"/>
      <c r="O7" s="1143"/>
      <c r="P7" s="1144"/>
      <c r="Q7" s="1196">
        <v>18624</v>
      </c>
      <c r="R7" s="1197"/>
      <c r="S7" s="1197"/>
      <c r="T7" s="1197"/>
      <c r="U7" s="1197"/>
      <c r="V7" s="1197">
        <v>17724</v>
      </c>
      <c r="W7" s="1197"/>
      <c r="X7" s="1197"/>
      <c r="Y7" s="1197"/>
      <c r="Z7" s="1197"/>
      <c r="AA7" s="1197">
        <v>900</v>
      </c>
      <c r="AB7" s="1197"/>
      <c r="AC7" s="1197"/>
      <c r="AD7" s="1197"/>
      <c r="AE7" s="1198"/>
      <c r="AF7" s="1199">
        <v>762</v>
      </c>
      <c r="AG7" s="1200"/>
      <c r="AH7" s="1200"/>
      <c r="AI7" s="1200"/>
      <c r="AJ7" s="1201"/>
      <c r="AK7" s="1183">
        <v>1069</v>
      </c>
      <c r="AL7" s="1184"/>
      <c r="AM7" s="1184"/>
      <c r="AN7" s="1184"/>
      <c r="AO7" s="1184"/>
      <c r="AP7" s="1184">
        <v>11525</v>
      </c>
      <c r="AQ7" s="1184"/>
      <c r="AR7" s="1184"/>
      <c r="AS7" s="1184"/>
      <c r="AT7" s="1184"/>
      <c r="AU7" s="1185" t="s">
        <v>606</v>
      </c>
      <c r="AV7" s="1185"/>
      <c r="AW7" s="1185"/>
      <c r="AX7" s="1185"/>
      <c r="AY7" s="1186"/>
      <c r="AZ7" s="246"/>
      <c r="BA7" s="246"/>
      <c r="BB7" s="246"/>
      <c r="BC7" s="246"/>
      <c r="BD7" s="246"/>
      <c r="BE7" s="247"/>
      <c r="BF7" s="247"/>
      <c r="BG7" s="247"/>
      <c r="BH7" s="247"/>
      <c r="BI7" s="247"/>
      <c r="BJ7" s="247"/>
      <c r="BK7" s="247"/>
      <c r="BL7" s="247"/>
      <c r="BM7" s="247"/>
      <c r="BN7" s="247"/>
      <c r="BO7" s="247"/>
      <c r="BP7" s="247"/>
      <c r="BQ7" s="253">
        <v>1</v>
      </c>
      <c r="BR7" s="254" t="s">
        <v>617</v>
      </c>
      <c r="BS7" s="1187" t="s">
        <v>583</v>
      </c>
      <c r="BT7" s="1188"/>
      <c r="BU7" s="1188"/>
      <c r="BV7" s="1188"/>
      <c r="BW7" s="1188"/>
      <c r="BX7" s="1188"/>
      <c r="BY7" s="1188"/>
      <c r="BZ7" s="1188"/>
      <c r="CA7" s="1188"/>
      <c r="CB7" s="1188"/>
      <c r="CC7" s="1188"/>
      <c r="CD7" s="1188"/>
      <c r="CE7" s="1188"/>
      <c r="CF7" s="1188"/>
      <c r="CG7" s="1189"/>
      <c r="CH7" s="1180">
        <v>0</v>
      </c>
      <c r="CI7" s="1181"/>
      <c r="CJ7" s="1181"/>
      <c r="CK7" s="1181"/>
      <c r="CL7" s="1182"/>
      <c r="CM7" s="1180">
        <v>1</v>
      </c>
      <c r="CN7" s="1181"/>
      <c r="CO7" s="1181"/>
      <c r="CP7" s="1181"/>
      <c r="CQ7" s="1182"/>
      <c r="CR7" s="1180">
        <v>1</v>
      </c>
      <c r="CS7" s="1181"/>
      <c r="CT7" s="1181"/>
      <c r="CU7" s="1181"/>
      <c r="CV7" s="1182"/>
      <c r="CW7" s="1180" t="s">
        <v>582</v>
      </c>
      <c r="CX7" s="1181"/>
      <c r="CY7" s="1181"/>
      <c r="CZ7" s="1181"/>
      <c r="DA7" s="1182"/>
      <c r="DB7" s="1180" t="s">
        <v>582</v>
      </c>
      <c r="DC7" s="1181"/>
      <c r="DD7" s="1181"/>
      <c r="DE7" s="1181"/>
      <c r="DF7" s="1182"/>
      <c r="DG7" s="1180" t="s">
        <v>584</v>
      </c>
      <c r="DH7" s="1181"/>
      <c r="DI7" s="1181"/>
      <c r="DJ7" s="1181"/>
      <c r="DK7" s="1182"/>
      <c r="DL7" s="1180" t="s">
        <v>581</v>
      </c>
      <c r="DM7" s="1181"/>
      <c r="DN7" s="1181"/>
      <c r="DO7" s="1181"/>
      <c r="DP7" s="1182"/>
      <c r="DQ7" s="1180" t="s">
        <v>585</v>
      </c>
      <c r="DR7" s="1181"/>
      <c r="DS7" s="1181"/>
      <c r="DT7" s="1181"/>
      <c r="DU7" s="1182"/>
      <c r="DV7" s="1207"/>
      <c r="DW7" s="1208"/>
      <c r="DX7" s="1208"/>
      <c r="DY7" s="1208"/>
      <c r="DZ7" s="1209"/>
      <c r="EA7" s="248"/>
    </row>
    <row r="8" spans="1:131" s="249" customFormat="1" ht="26.25" customHeight="1" x14ac:dyDescent="0.15">
      <c r="A8" s="255">
        <v>2</v>
      </c>
      <c r="B8" s="1129" t="s">
        <v>384</v>
      </c>
      <c r="C8" s="1130"/>
      <c r="D8" s="1130"/>
      <c r="E8" s="1130"/>
      <c r="F8" s="1130"/>
      <c r="G8" s="1130"/>
      <c r="H8" s="1130"/>
      <c r="I8" s="1130"/>
      <c r="J8" s="1130"/>
      <c r="K8" s="1130"/>
      <c r="L8" s="1130"/>
      <c r="M8" s="1130"/>
      <c r="N8" s="1130"/>
      <c r="O8" s="1130"/>
      <c r="P8" s="1131"/>
      <c r="Q8" s="1135">
        <v>308</v>
      </c>
      <c r="R8" s="1136"/>
      <c r="S8" s="1136"/>
      <c r="T8" s="1136"/>
      <c r="U8" s="1136"/>
      <c r="V8" s="1136">
        <v>307</v>
      </c>
      <c r="W8" s="1136"/>
      <c r="X8" s="1136"/>
      <c r="Y8" s="1136"/>
      <c r="Z8" s="1136"/>
      <c r="AA8" s="1136">
        <v>1</v>
      </c>
      <c r="AB8" s="1136"/>
      <c r="AC8" s="1136"/>
      <c r="AD8" s="1136"/>
      <c r="AE8" s="1137"/>
      <c r="AF8" s="1111">
        <v>1</v>
      </c>
      <c r="AG8" s="1112"/>
      <c r="AH8" s="1112"/>
      <c r="AI8" s="1112"/>
      <c r="AJ8" s="1113"/>
      <c r="AK8" s="1178" t="s">
        <v>581</v>
      </c>
      <c r="AL8" s="1179"/>
      <c r="AM8" s="1179"/>
      <c r="AN8" s="1179"/>
      <c r="AO8" s="1179"/>
      <c r="AP8" s="1179" t="s">
        <v>582</v>
      </c>
      <c r="AQ8" s="1179"/>
      <c r="AR8" s="1179"/>
      <c r="AS8" s="1179"/>
      <c r="AT8" s="1179"/>
      <c r="AU8" s="1176"/>
      <c r="AV8" s="1176"/>
      <c r="AW8" s="1176"/>
      <c r="AX8" s="1176"/>
      <c r="AY8" s="1177"/>
      <c r="AZ8" s="246"/>
      <c r="BA8" s="246"/>
      <c r="BB8" s="246"/>
      <c r="BC8" s="246"/>
      <c r="BD8" s="246"/>
      <c r="BE8" s="247"/>
      <c r="BF8" s="247"/>
      <c r="BG8" s="247"/>
      <c r="BH8" s="247"/>
      <c r="BI8" s="247"/>
      <c r="BJ8" s="247"/>
      <c r="BK8" s="247"/>
      <c r="BL8" s="247"/>
      <c r="BM8" s="247"/>
      <c r="BN8" s="247"/>
      <c r="BO8" s="247"/>
      <c r="BP8" s="247"/>
      <c r="BQ8" s="256">
        <v>2</v>
      </c>
      <c r="BR8" s="257"/>
      <c r="BS8" s="1106" t="s">
        <v>588</v>
      </c>
      <c r="BT8" s="1107"/>
      <c r="BU8" s="1107"/>
      <c r="BV8" s="1107"/>
      <c r="BW8" s="1107"/>
      <c r="BX8" s="1107"/>
      <c r="BY8" s="1107"/>
      <c r="BZ8" s="1107"/>
      <c r="CA8" s="1107"/>
      <c r="CB8" s="1107"/>
      <c r="CC8" s="1107"/>
      <c r="CD8" s="1107"/>
      <c r="CE8" s="1107"/>
      <c r="CF8" s="1107"/>
      <c r="CG8" s="1108"/>
      <c r="CH8" s="1081">
        <v>-41</v>
      </c>
      <c r="CI8" s="1082"/>
      <c r="CJ8" s="1082"/>
      <c r="CK8" s="1082"/>
      <c r="CL8" s="1083"/>
      <c r="CM8" s="1081">
        <v>-3</v>
      </c>
      <c r="CN8" s="1082"/>
      <c r="CO8" s="1082"/>
      <c r="CP8" s="1082"/>
      <c r="CQ8" s="1083"/>
      <c r="CR8" s="1081">
        <v>2</v>
      </c>
      <c r="CS8" s="1082"/>
      <c r="CT8" s="1082"/>
      <c r="CU8" s="1082"/>
      <c r="CV8" s="1083"/>
      <c r="CW8" s="1081">
        <v>11</v>
      </c>
      <c r="CX8" s="1082"/>
      <c r="CY8" s="1082"/>
      <c r="CZ8" s="1082"/>
      <c r="DA8" s="1083"/>
      <c r="DB8" s="1081" t="s">
        <v>582</v>
      </c>
      <c r="DC8" s="1082"/>
      <c r="DD8" s="1082"/>
      <c r="DE8" s="1082"/>
      <c r="DF8" s="1083"/>
      <c r="DG8" s="1081" t="s">
        <v>582</v>
      </c>
      <c r="DH8" s="1082"/>
      <c r="DI8" s="1082"/>
      <c r="DJ8" s="1082"/>
      <c r="DK8" s="1083"/>
      <c r="DL8" s="1081" t="s">
        <v>582</v>
      </c>
      <c r="DM8" s="1082"/>
      <c r="DN8" s="1082"/>
      <c r="DO8" s="1082"/>
      <c r="DP8" s="1083"/>
      <c r="DQ8" s="1081" t="s">
        <v>587</v>
      </c>
      <c r="DR8" s="1082"/>
      <c r="DS8" s="1082"/>
      <c r="DT8" s="1082"/>
      <c r="DU8" s="1083"/>
      <c r="DV8" s="1084"/>
      <c r="DW8" s="1085"/>
      <c r="DX8" s="1085"/>
      <c r="DY8" s="1085"/>
      <c r="DZ8" s="1086"/>
      <c r="EA8" s="248"/>
    </row>
    <row r="9" spans="1:131" s="249" customFormat="1" ht="26.25" customHeight="1" x14ac:dyDescent="0.15">
      <c r="A9" s="255">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46"/>
      <c r="BA9" s="246"/>
      <c r="BB9" s="246"/>
      <c r="BC9" s="246"/>
      <c r="BD9" s="246"/>
      <c r="BE9" s="247"/>
      <c r="BF9" s="247"/>
      <c r="BG9" s="247"/>
      <c r="BH9" s="247"/>
      <c r="BI9" s="247"/>
      <c r="BJ9" s="247"/>
      <c r="BK9" s="247"/>
      <c r="BL9" s="247"/>
      <c r="BM9" s="247"/>
      <c r="BN9" s="247"/>
      <c r="BO9" s="247"/>
      <c r="BP9" s="247"/>
      <c r="BQ9" s="256">
        <v>3</v>
      </c>
      <c r="BR9" s="257"/>
      <c r="BS9" s="1106" t="s">
        <v>586</v>
      </c>
      <c r="BT9" s="1107"/>
      <c r="BU9" s="1107"/>
      <c r="BV9" s="1107"/>
      <c r="BW9" s="1107"/>
      <c r="BX9" s="1107"/>
      <c r="BY9" s="1107"/>
      <c r="BZ9" s="1107"/>
      <c r="CA9" s="1107"/>
      <c r="CB9" s="1107"/>
      <c r="CC9" s="1107"/>
      <c r="CD9" s="1107"/>
      <c r="CE9" s="1107"/>
      <c r="CF9" s="1107"/>
      <c r="CG9" s="1108"/>
      <c r="CH9" s="1081">
        <v>5</v>
      </c>
      <c r="CI9" s="1082"/>
      <c r="CJ9" s="1082"/>
      <c r="CK9" s="1082"/>
      <c r="CL9" s="1083"/>
      <c r="CM9" s="1081">
        <v>53</v>
      </c>
      <c r="CN9" s="1082"/>
      <c r="CO9" s="1082"/>
      <c r="CP9" s="1082"/>
      <c r="CQ9" s="1083"/>
      <c r="CR9" s="1081">
        <v>3</v>
      </c>
      <c r="CS9" s="1082"/>
      <c r="CT9" s="1082"/>
      <c r="CU9" s="1082"/>
      <c r="CV9" s="1083"/>
      <c r="CW9" s="1081" t="s">
        <v>581</v>
      </c>
      <c r="CX9" s="1082"/>
      <c r="CY9" s="1082"/>
      <c r="CZ9" s="1082"/>
      <c r="DA9" s="1083"/>
      <c r="DB9" s="1081" t="s">
        <v>582</v>
      </c>
      <c r="DC9" s="1082"/>
      <c r="DD9" s="1082"/>
      <c r="DE9" s="1082"/>
      <c r="DF9" s="1083"/>
      <c r="DG9" s="1081" t="s">
        <v>582</v>
      </c>
      <c r="DH9" s="1082"/>
      <c r="DI9" s="1082"/>
      <c r="DJ9" s="1082"/>
      <c r="DK9" s="1083"/>
      <c r="DL9" s="1081" t="s">
        <v>582</v>
      </c>
      <c r="DM9" s="1082"/>
      <c r="DN9" s="1082"/>
      <c r="DO9" s="1082"/>
      <c r="DP9" s="1083"/>
      <c r="DQ9" s="1081" t="s">
        <v>587</v>
      </c>
      <c r="DR9" s="1082"/>
      <c r="DS9" s="1082"/>
      <c r="DT9" s="1082"/>
      <c r="DU9" s="1083"/>
      <c r="DV9" s="1084"/>
      <c r="DW9" s="1085"/>
      <c r="DX9" s="1085"/>
      <c r="DY9" s="1085"/>
      <c r="DZ9" s="1086"/>
      <c r="EA9" s="248"/>
    </row>
    <row r="10" spans="1:131" s="249" customFormat="1" ht="26.25" customHeight="1" x14ac:dyDescent="0.15">
      <c r="A10" s="255">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46"/>
      <c r="BA10" s="246"/>
      <c r="BB10" s="246"/>
      <c r="BC10" s="246"/>
      <c r="BD10" s="246"/>
      <c r="BE10" s="247"/>
      <c r="BF10" s="247"/>
      <c r="BG10" s="247"/>
      <c r="BH10" s="247"/>
      <c r="BI10" s="247"/>
      <c r="BJ10" s="247"/>
      <c r="BK10" s="247"/>
      <c r="BL10" s="247"/>
      <c r="BM10" s="247"/>
      <c r="BN10" s="247"/>
      <c r="BO10" s="247"/>
      <c r="BP10" s="247"/>
      <c r="BQ10" s="256">
        <v>4</v>
      </c>
      <c r="BR10" s="257"/>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48"/>
    </row>
    <row r="11" spans="1:131" s="249" customFormat="1" ht="26.25" customHeight="1" x14ac:dyDescent="0.15">
      <c r="A11" s="255">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46"/>
      <c r="BA11" s="246"/>
      <c r="BB11" s="246"/>
      <c r="BC11" s="246"/>
      <c r="BD11" s="246"/>
      <c r="BE11" s="247"/>
      <c r="BF11" s="247"/>
      <c r="BG11" s="247"/>
      <c r="BH11" s="247"/>
      <c r="BI11" s="247"/>
      <c r="BJ11" s="247"/>
      <c r="BK11" s="247"/>
      <c r="BL11" s="247"/>
      <c r="BM11" s="247"/>
      <c r="BN11" s="247"/>
      <c r="BO11" s="247"/>
      <c r="BP11" s="247"/>
      <c r="BQ11" s="256">
        <v>5</v>
      </c>
      <c r="BR11" s="257"/>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48"/>
    </row>
    <row r="12" spans="1:131" s="249" customFormat="1" ht="26.25" customHeight="1" x14ac:dyDescent="0.15">
      <c r="A12" s="255">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46"/>
      <c r="BA12" s="246"/>
      <c r="BB12" s="246"/>
      <c r="BC12" s="246"/>
      <c r="BD12" s="246"/>
      <c r="BE12" s="247"/>
      <c r="BF12" s="247"/>
      <c r="BG12" s="247"/>
      <c r="BH12" s="247"/>
      <c r="BI12" s="247"/>
      <c r="BJ12" s="247"/>
      <c r="BK12" s="247"/>
      <c r="BL12" s="247"/>
      <c r="BM12" s="247"/>
      <c r="BN12" s="247"/>
      <c r="BO12" s="247"/>
      <c r="BP12" s="247"/>
      <c r="BQ12" s="256">
        <v>6</v>
      </c>
      <c r="BR12" s="257"/>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48"/>
    </row>
    <row r="13" spans="1:131" s="249" customFormat="1" ht="26.25" customHeight="1" x14ac:dyDescent="0.15">
      <c r="A13" s="255">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46"/>
      <c r="BA13" s="246"/>
      <c r="BB13" s="246"/>
      <c r="BC13" s="246"/>
      <c r="BD13" s="246"/>
      <c r="BE13" s="247"/>
      <c r="BF13" s="247"/>
      <c r="BG13" s="247"/>
      <c r="BH13" s="247"/>
      <c r="BI13" s="247"/>
      <c r="BJ13" s="247"/>
      <c r="BK13" s="247"/>
      <c r="BL13" s="247"/>
      <c r="BM13" s="247"/>
      <c r="BN13" s="247"/>
      <c r="BO13" s="247"/>
      <c r="BP13" s="247"/>
      <c r="BQ13" s="256">
        <v>7</v>
      </c>
      <c r="BR13" s="257"/>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48"/>
    </row>
    <row r="14" spans="1:131" s="249" customFormat="1" ht="26.25" customHeight="1" x14ac:dyDescent="0.15">
      <c r="A14" s="255">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46"/>
      <c r="BA14" s="246"/>
      <c r="BB14" s="246"/>
      <c r="BC14" s="246"/>
      <c r="BD14" s="246"/>
      <c r="BE14" s="247"/>
      <c r="BF14" s="247"/>
      <c r="BG14" s="247"/>
      <c r="BH14" s="247"/>
      <c r="BI14" s="247"/>
      <c r="BJ14" s="247"/>
      <c r="BK14" s="247"/>
      <c r="BL14" s="247"/>
      <c r="BM14" s="247"/>
      <c r="BN14" s="247"/>
      <c r="BO14" s="247"/>
      <c r="BP14" s="247"/>
      <c r="BQ14" s="256">
        <v>8</v>
      </c>
      <c r="BR14" s="257"/>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48"/>
    </row>
    <row r="15" spans="1:131" s="249" customFormat="1" ht="26.25" customHeight="1" x14ac:dyDescent="0.15">
      <c r="A15" s="255">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46"/>
      <c r="BA15" s="246"/>
      <c r="BB15" s="246"/>
      <c r="BC15" s="246"/>
      <c r="BD15" s="246"/>
      <c r="BE15" s="247"/>
      <c r="BF15" s="247"/>
      <c r="BG15" s="247"/>
      <c r="BH15" s="247"/>
      <c r="BI15" s="247"/>
      <c r="BJ15" s="247"/>
      <c r="BK15" s="247"/>
      <c r="BL15" s="247"/>
      <c r="BM15" s="247"/>
      <c r="BN15" s="247"/>
      <c r="BO15" s="247"/>
      <c r="BP15" s="247"/>
      <c r="BQ15" s="256">
        <v>9</v>
      </c>
      <c r="BR15" s="257"/>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48"/>
    </row>
    <row r="16" spans="1:131" s="249" customFormat="1" ht="26.25" customHeight="1" x14ac:dyDescent="0.15">
      <c r="A16" s="255">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46"/>
      <c r="BA16" s="246"/>
      <c r="BB16" s="246"/>
      <c r="BC16" s="246"/>
      <c r="BD16" s="246"/>
      <c r="BE16" s="247"/>
      <c r="BF16" s="247"/>
      <c r="BG16" s="247"/>
      <c r="BH16" s="247"/>
      <c r="BI16" s="247"/>
      <c r="BJ16" s="247"/>
      <c r="BK16" s="247"/>
      <c r="BL16" s="247"/>
      <c r="BM16" s="247"/>
      <c r="BN16" s="247"/>
      <c r="BO16" s="247"/>
      <c r="BP16" s="247"/>
      <c r="BQ16" s="256">
        <v>10</v>
      </c>
      <c r="BR16" s="257"/>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48"/>
    </row>
    <row r="17" spans="1:131" s="249" customFormat="1" ht="26.25" customHeight="1" x14ac:dyDescent="0.15">
      <c r="A17" s="255">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46"/>
      <c r="BA17" s="246"/>
      <c r="BB17" s="246"/>
      <c r="BC17" s="246"/>
      <c r="BD17" s="246"/>
      <c r="BE17" s="247"/>
      <c r="BF17" s="247"/>
      <c r="BG17" s="247"/>
      <c r="BH17" s="247"/>
      <c r="BI17" s="247"/>
      <c r="BJ17" s="247"/>
      <c r="BK17" s="247"/>
      <c r="BL17" s="247"/>
      <c r="BM17" s="247"/>
      <c r="BN17" s="247"/>
      <c r="BO17" s="247"/>
      <c r="BP17" s="247"/>
      <c r="BQ17" s="256">
        <v>11</v>
      </c>
      <c r="BR17" s="257"/>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48"/>
    </row>
    <row r="18" spans="1:131" s="249" customFormat="1" ht="26.25" customHeight="1" x14ac:dyDescent="0.15">
      <c r="A18" s="255">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46"/>
      <c r="BA18" s="246"/>
      <c r="BB18" s="246"/>
      <c r="BC18" s="246"/>
      <c r="BD18" s="246"/>
      <c r="BE18" s="247"/>
      <c r="BF18" s="247"/>
      <c r="BG18" s="247"/>
      <c r="BH18" s="247"/>
      <c r="BI18" s="247"/>
      <c r="BJ18" s="247"/>
      <c r="BK18" s="247"/>
      <c r="BL18" s="247"/>
      <c r="BM18" s="247"/>
      <c r="BN18" s="247"/>
      <c r="BO18" s="247"/>
      <c r="BP18" s="247"/>
      <c r="BQ18" s="256">
        <v>12</v>
      </c>
      <c r="BR18" s="257"/>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48"/>
    </row>
    <row r="19" spans="1:131" s="249" customFormat="1" ht="26.25" customHeight="1" x14ac:dyDescent="0.15">
      <c r="A19" s="255">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46"/>
      <c r="BA19" s="246"/>
      <c r="BB19" s="246"/>
      <c r="BC19" s="246"/>
      <c r="BD19" s="246"/>
      <c r="BE19" s="247"/>
      <c r="BF19" s="247"/>
      <c r="BG19" s="247"/>
      <c r="BH19" s="247"/>
      <c r="BI19" s="247"/>
      <c r="BJ19" s="247"/>
      <c r="BK19" s="247"/>
      <c r="BL19" s="247"/>
      <c r="BM19" s="247"/>
      <c r="BN19" s="247"/>
      <c r="BO19" s="247"/>
      <c r="BP19" s="247"/>
      <c r="BQ19" s="256">
        <v>13</v>
      </c>
      <c r="BR19" s="257"/>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48"/>
    </row>
    <row r="20" spans="1:131" s="249" customFormat="1" ht="26.25" customHeight="1" x14ac:dyDescent="0.15">
      <c r="A20" s="255">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46"/>
      <c r="BA20" s="246"/>
      <c r="BB20" s="246"/>
      <c r="BC20" s="246"/>
      <c r="BD20" s="246"/>
      <c r="BE20" s="247"/>
      <c r="BF20" s="247"/>
      <c r="BG20" s="247"/>
      <c r="BH20" s="247"/>
      <c r="BI20" s="247"/>
      <c r="BJ20" s="247"/>
      <c r="BK20" s="247"/>
      <c r="BL20" s="247"/>
      <c r="BM20" s="247"/>
      <c r="BN20" s="247"/>
      <c r="BO20" s="247"/>
      <c r="BP20" s="247"/>
      <c r="BQ20" s="256">
        <v>14</v>
      </c>
      <c r="BR20" s="257"/>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48"/>
    </row>
    <row r="21" spans="1:131" s="249" customFormat="1" ht="26.25" customHeight="1" thickBot="1" x14ac:dyDescent="0.2">
      <c r="A21" s="255">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46"/>
      <c r="BA21" s="246"/>
      <c r="BB21" s="246"/>
      <c r="BC21" s="246"/>
      <c r="BD21" s="246"/>
      <c r="BE21" s="247"/>
      <c r="BF21" s="247"/>
      <c r="BG21" s="247"/>
      <c r="BH21" s="247"/>
      <c r="BI21" s="247"/>
      <c r="BJ21" s="247"/>
      <c r="BK21" s="247"/>
      <c r="BL21" s="247"/>
      <c r="BM21" s="247"/>
      <c r="BN21" s="247"/>
      <c r="BO21" s="247"/>
      <c r="BP21" s="247"/>
      <c r="BQ21" s="256">
        <v>15</v>
      </c>
      <c r="BR21" s="257"/>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48"/>
    </row>
    <row r="22" spans="1:131" s="249" customFormat="1" ht="26.25" customHeight="1" x14ac:dyDescent="0.15">
      <c r="A22" s="255">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385</v>
      </c>
      <c r="BA22" s="1127"/>
      <c r="BB22" s="1127"/>
      <c r="BC22" s="1127"/>
      <c r="BD22" s="1128"/>
      <c r="BE22" s="247"/>
      <c r="BF22" s="247"/>
      <c r="BG22" s="247"/>
      <c r="BH22" s="247"/>
      <c r="BI22" s="247"/>
      <c r="BJ22" s="247"/>
      <c r="BK22" s="247"/>
      <c r="BL22" s="247"/>
      <c r="BM22" s="247"/>
      <c r="BN22" s="247"/>
      <c r="BO22" s="247"/>
      <c r="BP22" s="247"/>
      <c r="BQ22" s="256">
        <v>16</v>
      </c>
      <c r="BR22" s="257"/>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48"/>
    </row>
    <row r="23" spans="1:131" s="249" customFormat="1" ht="26.25" customHeight="1" thickBot="1" x14ac:dyDescent="0.2">
      <c r="A23" s="258" t="s">
        <v>386</v>
      </c>
      <c r="B23" s="1033" t="s">
        <v>387</v>
      </c>
      <c r="C23" s="1034"/>
      <c r="D23" s="1034"/>
      <c r="E23" s="1034"/>
      <c r="F23" s="1034"/>
      <c r="G23" s="1034"/>
      <c r="H23" s="1034"/>
      <c r="I23" s="1034"/>
      <c r="J23" s="1034"/>
      <c r="K23" s="1034"/>
      <c r="L23" s="1034"/>
      <c r="M23" s="1034"/>
      <c r="N23" s="1034"/>
      <c r="O23" s="1034"/>
      <c r="P23" s="1035"/>
      <c r="Q23" s="1160">
        <f>Q7+Q8</f>
        <v>18932</v>
      </c>
      <c r="R23" s="1161"/>
      <c r="S23" s="1161"/>
      <c r="T23" s="1161"/>
      <c r="U23" s="1161"/>
      <c r="V23" s="1161">
        <f>V7+V8</f>
        <v>18031</v>
      </c>
      <c r="W23" s="1161"/>
      <c r="X23" s="1161"/>
      <c r="Y23" s="1161"/>
      <c r="Z23" s="1161"/>
      <c r="AA23" s="1161">
        <v>901</v>
      </c>
      <c r="AB23" s="1161"/>
      <c r="AC23" s="1161"/>
      <c r="AD23" s="1161"/>
      <c r="AE23" s="1162"/>
      <c r="AF23" s="1163">
        <v>763</v>
      </c>
      <c r="AG23" s="1161"/>
      <c r="AH23" s="1161"/>
      <c r="AI23" s="1161"/>
      <c r="AJ23" s="1164"/>
      <c r="AK23" s="1165"/>
      <c r="AL23" s="1166"/>
      <c r="AM23" s="1166"/>
      <c r="AN23" s="1166"/>
      <c r="AO23" s="1166"/>
      <c r="AP23" s="1161">
        <v>11524</v>
      </c>
      <c r="AQ23" s="1161"/>
      <c r="AR23" s="1161"/>
      <c r="AS23" s="1161"/>
      <c r="AT23" s="1161"/>
      <c r="AU23" s="1167"/>
      <c r="AV23" s="1167"/>
      <c r="AW23" s="1167"/>
      <c r="AX23" s="1167"/>
      <c r="AY23" s="1168"/>
      <c r="AZ23" s="1157" t="s">
        <v>388</v>
      </c>
      <c r="BA23" s="1158"/>
      <c r="BB23" s="1158"/>
      <c r="BC23" s="1158"/>
      <c r="BD23" s="1159"/>
      <c r="BE23" s="247"/>
      <c r="BF23" s="247"/>
      <c r="BG23" s="247"/>
      <c r="BH23" s="247"/>
      <c r="BI23" s="247"/>
      <c r="BJ23" s="247"/>
      <c r="BK23" s="247"/>
      <c r="BL23" s="247"/>
      <c r="BM23" s="247"/>
      <c r="BN23" s="247"/>
      <c r="BO23" s="247"/>
      <c r="BP23" s="247"/>
      <c r="BQ23" s="256">
        <v>17</v>
      </c>
      <c r="BR23" s="257"/>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48"/>
    </row>
    <row r="24" spans="1:131" s="249" customFormat="1" ht="26.25" customHeight="1" x14ac:dyDescent="0.15">
      <c r="A24" s="1156" t="s">
        <v>389</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46"/>
      <c r="BA24" s="246"/>
      <c r="BB24" s="246"/>
      <c r="BC24" s="246"/>
      <c r="BD24" s="246"/>
      <c r="BE24" s="247"/>
      <c r="BF24" s="247"/>
      <c r="BG24" s="247"/>
      <c r="BH24" s="247"/>
      <c r="BI24" s="247"/>
      <c r="BJ24" s="247"/>
      <c r="BK24" s="247"/>
      <c r="BL24" s="247"/>
      <c r="BM24" s="247"/>
      <c r="BN24" s="247"/>
      <c r="BO24" s="247"/>
      <c r="BP24" s="247"/>
      <c r="BQ24" s="256">
        <v>18</v>
      </c>
      <c r="BR24" s="257"/>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48"/>
    </row>
    <row r="25" spans="1:131" s="241" customFormat="1" ht="26.25" customHeight="1" thickBot="1" x14ac:dyDescent="0.2">
      <c r="A25" s="1155" t="s">
        <v>390</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46"/>
      <c r="BK25" s="246"/>
      <c r="BL25" s="246"/>
      <c r="BM25" s="246"/>
      <c r="BN25" s="246"/>
      <c r="BO25" s="259"/>
      <c r="BP25" s="259"/>
      <c r="BQ25" s="256">
        <v>19</v>
      </c>
      <c r="BR25" s="257"/>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0"/>
    </row>
    <row r="26" spans="1:131" s="241" customFormat="1" ht="26.25" customHeight="1" x14ac:dyDescent="0.15">
      <c r="A26" s="1087" t="s">
        <v>366</v>
      </c>
      <c r="B26" s="1088"/>
      <c r="C26" s="1088"/>
      <c r="D26" s="1088"/>
      <c r="E26" s="1088"/>
      <c r="F26" s="1088"/>
      <c r="G26" s="1088"/>
      <c r="H26" s="1088"/>
      <c r="I26" s="1088"/>
      <c r="J26" s="1088"/>
      <c r="K26" s="1088"/>
      <c r="L26" s="1088"/>
      <c r="M26" s="1088"/>
      <c r="N26" s="1088"/>
      <c r="O26" s="1088"/>
      <c r="P26" s="1089"/>
      <c r="Q26" s="1093" t="s">
        <v>391</v>
      </c>
      <c r="R26" s="1094"/>
      <c r="S26" s="1094"/>
      <c r="T26" s="1094"/>
      <c r="U26" s="1095"/>
      <c r="V26" s="1093" t="s">
        <v>392</v>
      </c>
      <c r="W26" s="1094"/>
      <c r="X26" s="1094"/>
      <c r="Y26" s="1094"/>
      <c r="Z26" s="1095"/>
      <c r="AA26" s="1093" t="s">
        <v>393</v>
      </c>
      <c r="AB26" s="1094"/>
      <c r="AC26" s="1094"/>
      <c r="AD26" s="1094"/>
      <c r="AE26" s="1094"/>
      <c r="AF26" s="1151" t="s">
        <v>394</v>
      </c>
      <c r="AG26" s="1100"/>
      <c r="AH26" s="1100"/>
      <c r="AI26" s="1100"/>
      <c r="AJ26" s="1152"/>
      <c r="AK26" s="1094" t="s">
        <v>395</v>
      </c>
      <c r="AL26" s="1094"/>
      <c r="AM26" s="1094"/>
      <c r="AN26" s="1094"/>
      <c r="AO26" s="1095"/>
      <c r="AP26" s="1093" t="s">
        <v>396</v>
      </c>
      <c r="AQ26" s="1094"/>
      <c r="AR26" s="1094"/>
      <c r="AS26" s="1094"/>
      <c r="AT26" s="1095"/>
      <c r="AU26" s="1093" t="s">
        <v>397</v>
      </c>
      <c r="AV26" s="1094"/>
      <c r="AW26" s="1094"/>
      <c r="AX26" s="1094"/>
      <c r="AY26" s="1095"/>
      <c r="AZ26" s="1093" t="s">
        <v>398</v>
      </c>
      <c r="BA26" s="1094"/>
      <c r="BB26" s="1094"/>
      <c r="BC26" s="1094"/>
      <c r="BD26" s="1095"/>
      <c r="BE26" s="1093" t="s">
        <v>373</v>
      </c>
      <c r="BF26" s="1094"/>
      <c r="BG26" s="1094"/>
      <c r="BH26" s="1094"/>
      <c r="BI26" s="1109"/>
      <c r="BJ26" s="246"/>
      <c r="BK26" s="246"/>
      <c r="BL26" s="246"/>
      <c r="BM26" s="246"/>
      <c r="BN26" s="246"/>
      <c r="BO26" s="259"/>
      <c r="BP26" s="259"/>
      <c r="BQ26" s="256">
        <v>20</v>
      </c>
      <c r="BR26" s="257"/>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0"/>
    </row>
    <row r="27" spans="1:131" s="241"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46"/>
      <c r="BK27" s="246"/>
      <c r="BL27" s="246"/>
      <c r="BM27" s="246"/>
      <c r="BN27" s="246"/>
      <c r="BO27" s="259"/>
      <c r="BP27" s="259"/>
      <c r="BQ27" s="256">
        <v>21</v>
      </c>
      <c r="BR27" s="257"/>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0"/>
    </row>
    <row r="28" spans="1:131" s="241" customFormat="1" ht="26.25" customHeight="1" thickTop="1" x14ac:dyDescent="0.15">
      <c r="A28" s="260">
        <v>1</v>
      </c>
      <c r="B28" s="1142" t="s">
        <v>399</v>
      </c>
      <c r="C28" s="1143"/>
      <c r="D28" s="1143"/>
      <c r="E28" s="1143"/>
      <c r="F28" s="1143"/>
      <c r="G28" s="1143"/>
      <c r="H28" s="1143"/>
      <c r="I28" s="1143"/>
      <c r="J28" s="1143"/>
      <c r="K28" s="1143"/>
      <c r="L28" s="1143"/>
      <c r="M28" s="1143"/>
      <c r="N28" s="1143"/>
      <c r="O28" s="1143"/>
      <c r="P28" s="1144"/>
      <c r="Q28" s="1145">
        <v>5077</v>
      </c>
      <c r="R28" s="1146"/>
      <c r="S28" s="1146"/>
      <c r="T28" s="1146"/>
      <c r="U28" s="1146"/>
      <c r="V28" s="1146">
        <v>4820</v>
      </c>
      <c r="W28" s="1146"/>
      <c r="X28" s="1146"/>
      <c r="Y28" s="1146"/>
      <c r="Z28" s="1146"/>
      <c r="AA28" s="1146">
        <v>257</v>
      </c>
      <c r="AB28" s="1146"/>
      <c r="AC28" s="1146"/>
      <c r="AD28" s="1146"/>
      <c r="AE28" s="1147"/>
      <c r="AF28" s="1148">
        <v>257</v>
      </c>
      <c r="AG28" s="1146"/>
      <c r="AH28" s="1146"/>
      <c r="AI28" s="1146"/>
      <c r="AJ28" s="1149"/>
      <c r="AK28" s="1150">
        <v>440</v>
      </c>
      <c r="AL28" s="1139"/>
      <c r="AM28" s="1139"/>
      <c r="AN28" s="1139"/>
      <c r="AO28" s="1139"/>
      <c r="AP28" s="1139" t="s">
        <v>582</v>
      </c>
      <c r="AQ28" s="1139"/>
      <c r="AR28" s="1139"/>
      <c r="AS28" s="1139"/>
      <c r="AT28" s="1139"/>
      <c r="AU28" s="1139" t="s">
        <v>582</v>
      </c>
      <c r="AV28" s="1139"/>
      <c r="AW28" s="1139"/>
      <c r="AX28" s="1139"/>
      <c r="AY28" s="1139"/>
      <c r="AZ28" s="1138" t="s">
        <v>582</v>
      </c>
      <c r="BA28" s="1138"/>
      <c r="BB28" s="1138"/>
      <c r="BC28" s="1138"/>
      <c r="BD28" s="1138"/>
      <c r="BE28" s="1140" t="s">
        <v>607</v>
      </c>
      <c r="BF28" s="1140"/>
      <c r="BG28" s="1140"/>
      <c r="BH28" s="1140"/>
      <c r="BI28" s="1141"/>
      <c r="BJ28" s="246"/>
      <c r="BK28" s="246"/>
      <c r="BL28" s="246"/>
      <c r="BM28" s="246"/>
      <c r="BN28" s="246"/>
      <c r="BO28" s="259"/>
      <c r="BP28" s="259"/>
      <c r="BQ28" s="256">
        <v>22</v>
      </c>
      <c r="BR28" s="257"/>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0"/>
    </row>
    <row r="29" spans="1:131" s="241" customFormat="1" ht="26.25" customHeight="1" x14ac:dyDescent="0.15">
      <c r="A29" s="260">
        <v>2</v>
      </c>
      <c r="B29" s="1129" t="s">
        <v>400</v>
      </c>
      <c r="C29" s="1130"/>
      <c r="D29" s="1130"/>
      <c r="E29" s="1130"/>
      <c r="F29" s="1130"/>
      <c r="G29" s="1130"/>
      <c r="H29" s="1130"/>
      <c r="I29" s="1130"/>
      <c r="J29" s="1130"/>
      <c r="K29" s="1130"/>
      <c r="L29" s="1130"/>
      <c r="M29" s="1130"/>
      <c r="N29" s="1130"/>
      <c r="O29" s="1130"/>
      <c r="P29" s="1131"/>
      <c r="Q29" s="1135">
        <v>505</v>
      </c>
      <c r="R29" s="1136"/>
      <c r="S29" s="1136"/>
      <c r="T29" s="1136"/>
      <c r="U29" s="1136"/>
      <c r="V29" s="1136">
        <v>497</v>
      </c>
      <c r="W29" s="1136"/>
      <c r="X29" s="1136"/>
      <c r="Y29" s="1136"/>
      <c r="Z29" s="1136"/>
      <c r="AA29" s="1136">
        <v>8</v>
      </c>
      <c r="AB29" s="1136"/>
      <c r="AC29" s="1136"/>
      <c r="AD29" s="1136"/>
      <c r="AE29" s="1137"/>
      <c r="AF29" s="1111">
        <v>8</v>
      </c>
      <c r="AG29" s="1112"/>
      <c r="AH29" s="1112"/>
      <c r="AI29" s="1112"/>
      <c r="AJ29" s="1113"/>
      <c r="AK29" s="1069">
        <v>106</v>
      </c>
      <c r="AL29" s="1060"/>
      <c r="AM29" s="1060"/>
      <c r="AN29" s="1060"/>
      <c r="AO29" s="1060"/>
      <c r="AP29" s="1139" t="s">
        <v>582</v>
      </c>
      <c r="AQ29" s="1139"/>
      <c r="AR29" s="1139"/>
      <c r="AS29" s="1139"/>
      <c r="AT29" s="1139"/>
      <c r="AU29" s="1139" t="s">
        <v>582</v>
      </c>
      <c r="AV29" s="1139"/>
      <c r="AW29" s="1139"/>
      <c r="AX29" s="1139"/>
      <c r="AY29" s="1139"/>
      <c r="AZ29" s="1138" t="s">
        <v>582</v>
      </c>
      <c r="BA29" s="1138"/>
      <c r="BB29" s="1138"/>
      <c r="BC29" s="1138"/>
      <c r="BD29" s="1138"/>
      <c r="BE29" s="1124"/>
      <c r="BF29" s="1124"/>
      <c r="BG29" s="1124"/>
      <c r="BH29" s="1124"/>
      <c r="BI29" s="1125"/>
      <c r="BJ29" s="246"/>
      <c r="BK29" s="246"/>
      <c r="BL29" s="246"/>
      <c r="BM29" s="246"/>
      <c r="BN29" s="246"/>
      <c r="BO29" s="259"/>
      <c r="BP29" s="259"/>
      <c r="BQ29" s="256">
        <v>23</v>
      </c>
      <c r="BR29" s="257"/>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0"/>
    </row>
    <row r="30" spans="1:131" s="241" customFormat="1" ht="26.25" customHeight="1" x14ac:dyDescent="0.15">
      <c r="A30" s="260">
        <v>3</v>
      </c>
      <c r="B30" s="1129" t="s">
        <v>401</v>
      </c>
      <c r="C30" s="1130"/>
      <c r="D30" s="1130"/>
      <c r="E30" s="1130"/>
      <c r="F30" s="1130"/>
      <c r="G30" s="1130"/>
      <c r="H30" s="1130"/>
      <c r="I30" s="1130"/>
      <c r="J30" s="1130"/>
      <c r="K30" s="1130"/>
      <c r="L30" s="1130"/>
      <c r="M30" s="1130"/>
      <c r="N30" s="1130"/>
      <c r="O30" s="1130"/>
      <c r="P30" s="1131"/>
      <c r="Q30" s="1135">
        <v>510</v>
      </c>
      <c r="R30" s="1136"/>
      <c r="S30" s="1136"/>
      <c r="T30" s="1136"/>
      <c r="U30" s="1136"/>
      <c r="V30" s="1136">
        <v>455</v>
      </c>
      <c r="W30" s="1136"/>
      <c r="X30" s="1136"/>
      <c r="Y30" s="1136"/>
      <c r="Z30" s="1136"/>
      <c r="AA30" s="1136">
        <v>54</v>
      </c>
      <c r="AB30" s="1136"/>
      <c r="AC30" s="1136"/>
      <c r="AD30" s="1136"/>
      <c r="AE30" s="1137"/>
      <c r="AF30" s="1111">
        <v>1177</v>
      </c>
      <c r="AG30" s="1112"/>
      <c r="AH30" s="1112"/>
      <c r="AI30" s="1112"/>
      <c r="AJ30" s="1113"/>
      <c r="AK30" s="1069">
        <v>31</v>
      </c>
      <c r="AL30" s="1060"/>
      <c r="AM30" s="1060"/>
      <c r="AN30" s="1060"/>
      <c r="AO30" s="1060"/>
      <c r="AP30" s="1060">
        <v>518</v>
      </c>
      <c r="AQ30" s="1060"/>
      <c r="AR30" s="1060"/>
      <c r="AS30" s="1060"/>
      <c r="AT30" s="1060"/>
      <c r="AU30" s="1060">
        <v>7</v>
      </c>
      <c r="AV30" s="1060"/>
      <c r="AW30" s="1060"/>
      <c r="AX30" s="1060"/>
      <c r="AY30" s="1060"/>
      <c r="AZ30" s="1138" t="s">
        <v>582</v>
      </c>
      <c r="BA30" s="1138"/>
      <c r="BB30" s="1138"/>
      <c r="BC30" s="1138"/>
      <c r="BD30" s="1138"/>
      <c r="BE30" s="1124" t="s">
        <v>402</v>
      </c>
      <c r="BF30" s="1124"/>
      <c r="BG30" s="1124"/>
      <c r="BH30" s="1124"/>
      <c r="BI30" s="1125"/>
      <c r="BJ30" s="246"/>
      <c r="BK30" s="246"/>
      <c r="BL30" s="246"/>
      <c r="BM30" s="246"/>
      <c r="BN30" s="246"/>
      <c r="BO30" s="259"/>
      <c r="BP30" s="259"/>
      <c r="BQ30" s="256">
        <v>24</v>
      </c>
      <c r="BR30" s="257"/>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0"/>
    </row>
    <row r="31" spans="1:131" s="241" customFormat="1" ht="26.25" customHeight="1" x14ac:dyDescent="0.15">
      <c r="A31" s="260">
        <v>4</v>
      </c>
      <c r="B31" s="1129" t="s">
        <v>403</v>
      </c>
      <c r="C31" s="1130"/>
      <c r="D31" s="1130"/>
      <c r="E31" s="1130"/>
      <c r="F31" s="1130"/>
      <c r="G31" s="1130"/>
      <c r="H31" s="1130"/>
      <c r="I31" s="1130"/>
      <c r="J31" s="1130"/>
      <c r="K31" s="1130"/>
      <c r="L31" s="1130"/>
      <c r="M31" s="1130"/>
      <c r="N31" s="1130"/>
      <c r="O31" s="1130"/>
      <c r="P31" s="1131"/>
      <c r="Q31" s="1135">
        <v>181</v>
      </c>
      <c r="R31" s="1136"/>
      <c r="S31" s="1136"/>
      <c r="T31" s="1136"/>
      <c r="U31" s="1136"/>
      <c r="V31" s="1136">
        <v>161</v>
      </c>
      <c r="W31" s="1136"/>
      <c r="X31" s="1136"/>
      <c r="Y31" s="1136"/>
      <c r="Z31" s="1136"/>
      <c r="AA31" s="1136">
        <v>20</v>
      </c>
      <c r="AB31" s="1136"/>
      <c r="AC31" s="1136"/>
      <c r="AD31" s="1136"/>
      <c r="AE31" s="1137"/>
      <c r="AF31" s="1111">
        <v>20</v>
      </c>
      <c r="AG31" s="1112"/>
      <c r="AH31" s="1112"/>
      <c r="AI31" s="1112"/>
      <c r="AJ31" s="1113"/>
      <c r="AK31" s="1069">
        <v>128</v>
      </c>
      <c r="AL31" s="1060"/>
      <c r="AM31" s="1060"/>
      <c r="AN31" s="1060"/>
      <c r="AO31" s="1060"/>
      <c r="AP31" s="1060">
        <v>1285</v>
      </c>
      <c r="AQ31" s="1060"/>
      <c r="AR31" s="1060"/>
      <c r="AS31" s="1060"/>
      <c r="AT31" s="1060"/>
      <c r="AU31" s="1060">
        <v>1263</v>
      </c>
      <c r="AV31" s="1060"/>
      <c r="AW31" s="1060"/>
      <c r="AX31" s="1060"/>
      <c r="AY31" s="1060"/>
      <c r="AZ31" s="1138" t="s">
        <v>582</v>
      </c>
      <c r="BA31" s="1138"/>
      <c r="BB31" s="1138"/>
      <c r="BC31" s="1138"/>
      <c r="BD31" s="1138"/>
      <c r="BE31" s="1124" t="s">
        <v>404</v>
      </c>
      <c r="BF31" s="1124"/>
      <c r="BG31" s="1124"/>
      <c r="BH31" s="1124"/>
      <c r="BI31" s="1125"/>
      <c r="BJ31" s="246"/>
      <c r="BK31" s="246"/>
      <c r="BL31" s="246"/>
      <c r="BM31" s="246"/>
      <c r="BN31" s="246"/>
      <c r="BO31" s="259"/>
      <c r="BP31" s="259"/>
      <c r="BQ31" s="256">
        <v>25</v>
      </c>
      <c r="BR31" s="257"/>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0"/>
    </row>
    <row r="32" spans="1:131" s="241" customFormat="1" ht="26.25" customHeight="1" x14ac:dyDescent="0.15">
      <c r="A32" s="260">
        <v>5</v>
      </c>
      <c r="B32" s="1129" t="s">
        <v>405</v>
      </c>
      <c r="C32" s="1130"/>
      <c r="D32" s="1130"/>
      <c r="E32" s="1130"/>
      <c r="F32" s="1130"/>
      <c r="G32" s="1130"/>
      <c r="H32" s="1130"/>
      <c r="I32" s="1130"/>
      <c r="J32" s="1130"/>
      <c r="K32" s="1130"/>
      <c r="L32" s="1130"/>
      <c r="M32" s="1130"/>
      <c r="N32" s="1130"/>
      <c r="O32" s="1130"/>
      <c r="P32" s="1131"/>
      <c r="Q32" s="1135">
        <v>25</v>
      </c>
      <c r="R32" s="1136"/>
      <c r="S32" s="1136"/>
      <c r="T32" s="1136"/>
      <c r="U32" s="1136"/>
      <c r="V32" s="1136">
        <v>23</v>
      </c>
      <c r="W32" s="1136"/>
      <c r="X32" s="1136"/>
      <c r="Y32" s="1136"/>
      <c r="Z32" s="1136"/>
      <c r="AA32" s="1136">
        <v>2</v>
      </c>
      <c r="AB32" s="1136"/>
      <c r="AC32" s="1136"/>
      <c r="AD32" s="1136"/>
      <c r="AE32" s="1137"/>
      <c r="AF32" s="1111">
        <v>2</v>
      </c>
      <c r="AG32" s="1112"/>
      <c r="AH32" s="1112"/>
      <c r="AI32" s="1112"/>
      <c r="AJ32" s="1113"/>
      <c r="AK32" s="1069">
        <v>16</v>
      </c>
      <c r="AL32" s="1060"/>
      <c r="AM32" s="1060"/>
      <c r="AN32" s="1060"/>
      <c r="AO32" s="1060"/>
      <c r="AP32" s="1060">
        <v>67</v>
      </c>
      <c r="AQ32" s="1060"/>
      <c r="AR32" s="1060"/>
      <c r="AS32" s="1060"/>
      <c r="AT32" s="1060"/>
      <c r="AU32" s="1060">
        <v>67</v>
      </c>
      <c r="AV32" s="1060"/>
      <c r="AW32" s="1060"/>
      <c r="AX32" s="1060"/>
      <c r="AY32" s="1060"/>
      <c r="AZ32" s="1138" t="s">
        <v>582</v>
      </c>
      <c r="BA32" s="1138"/>
      <c r="BB32" s="1138"/>
      <c r="BC32" s="1138"/>
      <c r="BD32" s="1138"/>
      <c r="BE32" s="1124" t="s">
        <v>406</v>
      </c>
      <c r="BF32" s="1124"/>
      <c r="BG32" s="1124"/>
      <c r="BH32" s="1124"/>
      <c r="BI32" s="1125"/>
      <c r="BJ32" s="246"/>
      <c r="BK32" s="246"/>
      <c r="BL32" s="246"/>
      <c r="BM32" s="246"/>
      <c r="BN32" s="246"/>
      <c r="BO32" s="259"/>
      <c r="BP32" s="259"/>
      <c r="BQ32" s="256">
        <v>26</v>
      </c>
      <c r="BR32" s="257"/>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0"/>
    </row>
    <row r="33" spans="1:131" s="241" customFormat="1" ht="26.25" customHeight="1" x14ac:dyDescent="0.15">
      <c r="A33" s="260">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46"/>
      <c r="BK33" s="246"/>
      <c r="BL33" s="246"/>
      <c r="BM33" s="246"/>
      <c r="BN33" s="246"/>
      <c r="BO33" s="259"/>
      <c r="BP33" s="259"/>
      <c r="BQ33" s="256">
        <v>27</v>
      </c>
      <c r="BR33" s="257"/>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0"/>
    </row>
    <row r="34" spans="1:131" s="241" customFormat="1" ht="26.25" customHeight="1" x14ac:dyDescent="0.15">
      <c r="A34" s="260">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46"/>
      <c r="BK34" s="246"/>
      <c r="BL34" s="246"/>
      <c r="BM34" s="246"/>
      <c r="BN34" s="246"/>
      <c r="BO34" s="259"/>
      <c r="BP34" s="259"/>
      <c r="BQ34" s="256">
        <v>28</v>
      </c>
      <c r="BR34" s="257"/>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0"/>
    </row>
    <row r="35" spans="1:131" s="241" customFormat="1" ht="26.25" customHeight="1" x14ac:dyDescent="0.15">
      <c r="A35" s="260">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46"/>
      <c r="BK35" s="246"/>
      <c r="BL35" s="246"/>
      <c r="BM35" s="246"/>
      <c r="BN35" s="246"/>
      <c r="BO35" s="259"/>
      <c r="BP35" s="259"/>
      <c r="BQ35" s="256">
        <v>29</v>
      </c>
      <c r="BR35" s="257"/>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0"/>
    </row>
    <row r="36" spans="1:131" s="241" customFormat="1" ht="26.25" customHeight="1" x14ac:dyDescent="0.15">
      <c r="A36" s="260">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46"/>
      <c r="BK36" s="246"/>
      <c r="BL36" s="246"/>
      <c r="BM36" s="246"/>
      <c r="BN36" s="246"/>
      <c r="BO36" s="259"/>
      <c r="BP36" s="259"/>
      <c r="BQ36" s="256">
        <v>30</v>
      </c>
      <c r="BR36" s="257"/>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0"/>
    </row>
    <row r="37" spans="1:131" s="241" customFormat="1" ht="26.25" customHeight="1" x14ac:dyDescent="0.15">
      <c r="A37" s="260">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46"/>
      <c r="BK37" s="246"/>
      <c r="BL37" s="246"/>
      <c r="BM37" s="246"/>
      <c r="BN37" s="246"/>
      <c r="BO37" s="259"/>
      <c r="BP37" s="259"/>
      <c r="BQ37" s="256">
        <v>31</v>
      </c>
      <c r="BR37" s="257"/>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0"/>
    </row>
    <row r="38" spans="1:131" s="241" customFormat="1" ht="26.25" customHeight="1" x14ac:dyDescent="0.15">
      <c r="A38" s="260">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46"/>
      <c r="BK38" s="246"/>
      <c r="BL38" s="246"/>
      <c r="BM38" s="246"/>
      <c r="BN38" s="246"/>
      <c r="BO38" s="259"/>
      <c r="BP38" s="259"/>
      <c r="BQ38" s="256">
        <v>32</v>
      </c>
      <c r="BR38" s="257"/>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0"/>
    </row>
    <row r="39" spans="1:131" s="241" customFormat="1" ht="26.25" customHeight="1" x14ac:dyDescent="0.15">
      <c r="A39" s="260">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46"/>
      <c r="BK39" s="246"/>
      <c r="BL39" s="246"/>
      <c r="BM39" s="246"/>
      <c r="BN39" s="246"/>
      <c r="BO39" s="259"/>
      <c r="BP39" s="259"/>
      <c r="BQ39" s="256">
        <v>33</v>
      </c>
      <c r="BR39" s="257"/>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0"/>
    </row>
    <row r="40" spans="1:131" s="241" customFormat="1" ht="26.25" customHeight="1" x14ac:dyDescent="0.15">
      <c r="A40" s="255">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46"/>
      <c r="BK40" s="246"/>
      <c r="BL40" s="246"/>
      <c r="BM40" s="246"/>
      <c r="BN40" s="246"/>
      <c r="BO40" s="259"/>
      <c r="BP40" s="259"/>
      <c r="BQ40" s="256">
        <v>34</v>
      </c>
      <c r="BR40" s="257"/>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0"/>
    </row>
    <row r="41" spans="1:131" s="241" customFormat="1" ht="26.25" customHeight="1" x14ac:dyDescent="0.15">
      <c r="A41" s="255">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46"/>
      <c r="BK41" s="246"/>
      <c r="BL41" s="246"/>
      <c r="BM41" s="246"/>
      <c r="BN41" s="246"/>
      <c r="BO41" s="259"/>
      <c r="BP41" s="259"/>
      <c r="BQ41" s="256">
        <v>35</v>
      </c>
      <c r="BR41" s="257"/>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0"/>
    </row>
    <row r="42" spans="1:131" s="241" customFormat="1" ht="26.25" customHeight="1" x14ac:dyDescent="0.15">
      <c r="A42" s="255">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46"/>
      <c r="BK42" s="246"/>
      <c r="BL42" s="246"/>
      <c r="BM42" s="246"/>
      <c r="BN42" s="246"/>
      <c r="BO42" s="259"/>
      <c r="BP42" s="259"/>
      <c r="BQ42" s="256">
        <v>36</v>
      </c>
      <c r="BR42" s="257"/>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0"/>
    </row>
    <row r="43" spans="1:131" s="241" customFormat="1" ht="26.25" customHeight="1" x14ac:dyDescent="0.15">
      <c r="A43" s="255">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46"/>
      <c r="BK43" s="246"/>
      <c r="BL43" s="246"/>
      <c r="BM43" s="246"/>
      <c r="BN43" s="246"/>
      <c r="BO43" s="259"/>
      <c r="BP43" s="259"/>
      <c r="BQ43" s="256">
        <v>37</v>
      </c>
      <c r="BR43" s="257"/>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0"/>
    </row>
    <row r="44" spans="1:131" s="241" customFormat="1" ht="26.25" customHeight="1" x14ac:dyDescent="0.15">
      <c r="A44" s="255">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46"/>
      <c r="BK44" s="246"/>
      <c r="BL44" s="246"/>
      <c r="BM44" s="246"/>
      <c r="BN44" s="246"/>
      <c r="BO44" s="259"/>
      <c r="BP44" s="259"/>
      <c r="BQ44" s="256">
        <v>38</v>
      </c>
      <c r="BR44" s="257"/>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0"/>
    </row>
    <row r="45" spans="1:131" s="241" customFormat="1" ht="26.25" customHeight="1" x14ac:dyDescent="0.15">
      <c r="A45" s="255">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46"/>
      <c r="BK45" s="246"/>
      <c r="BL45" s="246"/>
      <c r="BM45" s="246"/>
      <c r="BN45" s="246"/>
      <c r="BO45" s="259"/>
      <c r="BP45" s="259"/>
      <c r="BQ45" s="256">
        <v>39</v>
      </c>
      <c r="BR45" s="257"/>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0"/>
    </row>
    <row r="46" spans="1:131" s="241" customFormat="1" ht="26.25" customHeight="1" x14ac:dyDescent="0.15">
      <c r="A46" s="255">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46"/>
      <c r="BK46" s="246"/>
      <c r="BL46" s="246"/>
      <c r="BM46" s="246"/>
      <c r="BN46" s="246"/>
      <c r="BO46" s="259"/>
      <c r="BP46" s="259"/>
      <c r="BQ46" s="256">
        <v>40</v>
      </c>
      <c r="BR46" s="257"/>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0"/>
    </row>
    <row r="47" spans="1:131" s="241" customFormat="1" ht="26.25" customHeight="1" x14ac:dyDescent="0.15">
      <c r="A47" s="255">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46"/>
      <c r="BK47" s="246"/>
      <c r="BL47" s="246"/>
      <c r="BM47" s="246"/>
      <c r="BN47" s="246"/>
      <c r="BO47" s="259"/>
      <c r="BP47" s="259"/>
      <c r="BQ47" s="256">
        <v>41</v>
      </c>
      <c r="BR47" s="257"/>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0"/>
    </row>
    <row r="48" spans="1:131" s="241" customFormat="1" ht="26.25" customHeight="1" x14ac:dyDescent="0.15">
      <c r="A48" s="255">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46"/>
      <c r="BK48" s="246"/>
      <c r="BL48" s="246"/>
      <c r="BM48" s="246"/>
      <c r="BN48" s="246"/>
      <c r="BO48" s="259"/>
      <c r="BP48" s="259"/>
      <c r="BQ48" s="256">
        <v>42</v>
      </c>
      <c r="BR48" s="257"/>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0"/>
    </row>
    <row r="49" spans="1:131" s="241" customFormat="1" ht="26.25" customHeight="1" x14ac:dyDescent="0.15">
      <c r="A49" s="255">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46"/>
      <c r="BK49" s="246"/>
      <c r="BL49" s="246"/>
      <c r="BM49" s="246"/>
      <c r="BN49" s="246"/>
      <c r="BO49" s="259"/>
      <c r="BP49" s="259"/>
      <c r="BQ49" s="256">
        <v>43</v>
      </c>
      <c r="BR49" s="257"/>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0"/>
    </row>
    <row r="50" spans="1:131" s="241" customFormat="1" ht="26.25" customHeight="1" x14ac:dyDescent="0.15">
      <c r="A50" s="255">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46"/>
      <c r="BK50" s="246"/>
      <c r="BL50" s="246"/>
      <c r="BM50" s="246"/>
      <c r="BN50" s="246"/>
      <c r="BO50" s="259"/>
      <c r="BP50" s="259"/>
      <c r="BQ50" s="256">
        <v>44</v>
      </c>
      <c r="BR50" s="257"/>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0"/>
    </row>
    <row r="51" spans="1:131" s="241" customFormat="1" ht="26.25" customHeight="1" x14ac:dyDescent="0.15">
      <c r="A51" s="255">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46"/>
      <c r="BK51" s="246"/>
      <c r="BL51" s="246"/>
      <c r="BM51" s="246"/>
      <c r="BN51" s="246"/>
      <c r="BO51" s="259"/>
      <c r="BP51" s="259"/>
      <c r="BQ51" s="256">
        <v>45</v>
      </c>
      <c r="BR51" s="257"/>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0"/>
    </row>
    <row r="52" spans="1:131" s="241" customFormat="1" ht="26.25" customHeight="1" x14ac:dyDescent="0.15">
      <c r="A52" s="255">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46"/>
      <c r="BK52" s="246"/>
      <c r="BL52" s="246"/>
      <c r="BM52" s="246"/>
      <c r="BN52" s="246"/>
      <c r="BO52" s="259"/>
      <c r="BP52" s="259"/>
      <c r="BQ52" s="256">
        <v>46</v>
      </c>
      <c r="BR52" s="257"/>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0"/>
    </row>
    <row r="53" spans="1:131" s="241" customFormat="1" ht="26.25" customHeight="1" x14ac:dyDescent="0.15">
      <c r="A53" s="255">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46"/>
      <c r="BK53" s="246"/>
      <c r="BL53" s="246"/>
      <c r="BM53" s="246"/>
      <c r="BN53" s="246"/>
      <c r="BO53" s="259"/>
      <c r="BP53" s="259"/>
      <c r="BQ53" s="256">
        <v>47</v>
      </c>
      <c r="BR53" s="257"/>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0"/>
    </row>
    <row r="54" spans="1:131" s="241" customFormat="1" ht="26.25" customHeight="1" x14ac:dyDescent="0.15">
      <c r="A54" s="255">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46"/>
      <c r="BK54" s="246"/>
      <c r="BL54" s="246"/>
      <c r="BM54" s="246"/>
      <c r="BN54" s="246"/>
      <c r="BO54" s="259"/>
      <c r="BP54" s="259"/>
      <c r="BQ54" s="256">
        <v>48</v>
      </c>
      <c r="BR54" s="257"/>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0"/>
    </row>
    <row r="55" spans="1:131" s="241" customFormat="1" ht="26.25" customHeight="1" x14ac:dyDescent="0.15">
      <c r="A55" s="255">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46"/>
      <c r="BK55" s="246"/>
      <c r="BL55" s="246"/>
      <c r="BM55" s="246"/>
      <c r="BN55" s="246"/>
      <c r="BO55" s="259"/>
      <c r="BP55" s="259"/>
      <c r="BQ55" s="256">
        <v>49</v>
      </c>
      <c r="BR55" s="257"/>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0"/>
    </row>
    <row r="56" spans="1:131" s="241" customFormat="1" ht="26.25" customHeight="1" x14ac:dyDescent="0.15">
      <c r="A56" s="255">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46"/>
      <c r="BK56" s="246"/>
      <c r="BL56" s="246"/>
      <c r="BM56" s="246"/>
      <c r="BN56" s="246"/>
      <c r="BO56" s="259"/>
      <c r="BP56" s="259"/>
      <c r="BQ56" s="256">
        <v>50</v>
      </c>
      <c r="BR56" s="257"/>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0"/>
    </row>
    <row r="57" spans="1:131" s="241" customFormat="1" ht="26.25" customHeight="1" x14ac:dyDescent="0.15">
      <c r="A57" s="255">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46"/>
      <c r="BK57" s="246"/>
      <c r="BL57" s="246"/>
      <c r="BM57" s="246"/>
      <c r="BN57" s="246"/>
      <c r="BO57" s="259"/>
      <c r="BP57" s="259"/>
      <c r="BQ57" s="256">
        <v>51</v>
      </c>
      <c r="BR57" s="257"/>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0"/>
    </row>
    <row r="58" spans="1:131" s="241" customFormat="1" ht="26.25" customHeight="1" x14ac:dyDescent="0.15">
      <c r="A58" s="255">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46"/>
      <c r="BK58" s="246"/>
      <c r="BL58" s="246"/>
      <c r="BM58" s="246"/>
      <c r="BN58" s="246"/>
      <c r="BO58" s="259"/>
      <c r="BP58" s="259"/>
      <c r="BQ58" s="256">
        <v>52</v>
      </c>
      <c r="BR58" s="257"/>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0"/>
    </row>
    <row r="59" spans="1:131" s="241" customFormat="1" ht="26.25" customHeight="1" x14ac:dyDescent="0.15">
      <c r="A59" s="255">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46"/>
      <c r="BK59" s="246"/>
      <c r="BL59" s="246"/>
      <c r="BM59" s="246"/>
      <c r="BN59" s="246"/>
      <c r="BO59" s="259"/>
      <c r="BP59" s="259"/>
      <c r="BQ59" s="256">
        <v>53</v>
      </c>
      <c r="BR59" s="257"/>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0"/>
    </row>
    <row r="60" spans="1:131" s="241" customFormat="1" ht="26.25" customHeight="1" x14ac:dyDescent="0.15">
      <c r="A60" s="255">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46"/>
      <c r="BK60" s="246"/>
      <c r="BL60" s="246"/>
      <c r="BM60" s="246"/>
      <c r="BN60" s="246"/>
      <c r="BO60" s="259"/>
      <c r="BP60" s="259"/>
      <c r="BQ60" s="256">
        <v>54</v>
      </c>
      <c r="BR60" s="257"/>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0"/>
    </row>
    <row r="61" spans="1:131" s="241" customFormat="1" ht="26.25" customHeight="1" thickBot="1" x14ac:dyDescent="0.2">
      <c r="A61" s="255">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46"/>
      <c r="BK61" s="246"/>
      <c r="BL61" s="246"/>
      <c r="BM61" s="246"/>
      <c r="BN61" s="246"/>
      <c r="BO61" s="259"/>
      <c r="BP61" s="259"/>
      <c r="BQ61" s="256">
        <v>55</v>
      </c>
      <c r="BR61" s="257"/>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0"/>
    </row>
    <row r="62" spans="1:131" s="241" customFormat="1" ht="26.25" customHeight="1" x14ac:dyDescent="0.15">
      <c r="A62" s="255">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59"/>
      <c r="BP62" s="259"/>
      <c r="BQ62" s="256">
        <v>56</v>
      </c>
      <c r="BR62" s="257"/>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0"/>
    </row>
    <row r="63" spans="1:131" s="241" customFormat="1" ht="26.25" customHeight="1" thickBot="1" x14ac:dyDescent="0.2">
      <c r="A63" s="258" t="s">
        <v>386</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1464</v>
      </c>
      <c r="AG63" s="1048"/>
      <c r="AH63" s="1048"/>
      <c r="AI63" s="1048"/>
      <c r="AJ63" s="1122"/>
      <c r="AK63" s="1123"/>
      <c r="AL63" s="1052"/>
      <c r="AM63" s="1052"/>
      <c r="AN63" s="1052"/>
      <c r="AO63" s="1052"/>
      <c r="AP63" s="1048">
        <v>1870</v>
      </c>
      <c r="AQ63" s="1048"/>
      <c r="AR63" s="1048"/>
      <c r="AS63" s="1048"/>
      <c r="AT63" s="1048"/>
      <c r="AU63" s="1048">
        <v>1337</v>
      </c>
      <c r="AV63" s="1048"/>
      <c r="AW63" s="1048"/>
      <c r="AX63" s="1048"/>
      <c r="AY63" s="1048"/>
      <c r="AZ63" s="1117"/>
      <c r="BA63" s="1117"/>
      <c r="BB63" s="1117"/>
      <c r="BC63" s="1117"/>
      <c r="BD63" s="1117"/>
      <c r="BE63" s="1049"/>
      <c r="BF63" s="1049"/>
      <c r="BG63" s="1049"/>
      <c r="BH63" s="1049"/>
      <c r="BI63" s="1050"/>
      <c r="BJ63" s="1118" t="s">
        <v>409</v>
      </c>
      <c r="BK63" s="1040"/>
      <c r="BL63" s="1040"/>
      <c r="BM63" s="1040"/>
      <c r="BN63" s="1119"/>
      <c r="BO63" s="259"/>
      <c r="BP63" s="259"/>
      <c r="BQ63" s="256">
        <v>57</v>
      </c>
      <c r="BR63" s="257"/>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0"/>
    </row>
    <row r="65" spans="1:131" s="241" customFormat="1" ht="26.25" customHeight="1" thickBot="1" x14ac:dyDescent="0.2">
      <c r="A65" s="246" t="s">
        <v>410</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0"/>
    </row>
    <row r="66" spans="1:131" s="241"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412</v>
      </c>
      <c r="R66" s="1094"/>
      <c r="S66" s="1094"/>
      <c r="T66" s="1094"/>
      <c r="U66" s="1095"/>
      <c r="V66" s="1093" t="s">
        <v>413</v>
      </c>
      <c r="W66" s="1094"/>
      <c r="X66" s="1094"/>
      <c r="Y66" s="1094"/>
      <c r="Z66" s="1095"/>
      <c r="AA66" s="1093" t="s">
        <v>414</v>
      </c>
      <c r="AB66" s="1094"/>
      <c r="AC66" s="1094"/>
      <c r="AD66" s="1094"/>
      <c r="AE66" s="1095"/>
      <c r="AF66" s="1099" t="s">
        <v>415</v>
      </c>
      <c r="AG66" s="1100"/>
      <c r="AH66" s="1100"/>
      <c r="AI66" s="1100"/>
      <c r="AJ66" s="1101"/>
      <c r="AK66" s="1093" t="s">
        <v>416</v>
      </c>
      <c r="AL66" s="1088"/>
      <c r="AM66" s="1088"/>
      <c r="AN66" s="1088"/>
      <c r="AO66" s="1089"/>
      <c r="AP66" s="1093" t="s">
        <v>417</v>
      </c>
      <c r="AQ66" s="1094"/>
      <c r="AR66" s="1094"/>
      <c r="AS66" s="1094"/>
      <c r="AT66" s="1095"/>
      <c r="AU66" s="1093" t="s">
        <v>418</v>
      </c>
      <c r="AV66" s="1094"/>
      <c r="AW66" s="1094"/>
      <c r="AX66" s="1094"/>
      <c r="AY66" s="1095"/>
      <c r="AZ66" s="1093" t="s">
        <v>373</v>
      </c>
      <c r="BA66" s="1094"/>
      <c r="BB66" s="1094"/>
      <c r="BC66" s="1094"/>
      <c r="BD66" s="1109"/>
      <c r="BE66" s="259"/>
      <c r="BF66" s="259"/>
      <c r="BG66" s="259"/>
      <c r="BH66" s="259"/>
      <c r="BI66" s="259"/>
      <c r="BJ66" s="259"/>
      <c r="BK66" s="259"/>
      <c r="BL66" s="259"/>
      <c r="BM66" s="259"/>
      <c r="BN66" s="259"/>
      <c r="BO66" s="259"/>
      <c r="BP66" s="259"/>
      <c r="BQ66" s="256">
        <v>60</v>
      </c>
      <c r="BR66" s="261"/>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0"/>
    </row>
    <row r="67" spans="1:131" s="241"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59"/>
      <c r="BF67" s="259"/>
      <c r="BG67" s="259"/>
      <c r="BH67" s="259"/>
      <c r="BI67" s="259"/>
      <c r="BJ67" s="259"/>
      <c r="BK67" s="259"/>
      <c r="BL67" s="259"/>
      <c r="BM67" s="259"/>
      <c r="BN67" s="259"/>
      <c r="BO67" s="259"/>
      <c r="BP67" s="259"/>
      <c r="BQ67" s="256">
        <v>61</v>
      </c>
      <c r="BR67" s="261"/>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0"/>
    </row>
    <row r="68" spans="1:131" s="241" customFormat="1" ht="26.25" customHeight="1" thickTop="1" x14ac:dyDescent="0.15">
      <c r="A68" s="252">
        <v>1</v>
      </c>
      <c r="B68" s="1077" t="s">
        <v>589</v>
      </c>
      <c r="C68" s="1078"/>
      <c r="D68" s="1078"/>
      <c r="E68" s="1078"/>
      <c r="F68" s="1078"/>
      <c r="G68" s="1078"/>
      <c r="H68" s="1078"/>
      <c r="I68" s="1078"/>
      <c r="J68" s="1078"/>
      <c r="K68" s="1078"/>
      <c r="L68" s="1078"/>
      <c r="M68" s="1078"/>
      <c r="N68" s="1078"/>
      <c r="O68" s="1078"/>
      <c r="P68" s="1079"/>
      <c r="Q68" s="1080">
        <v>1423</v>
      </c>
      <c r="R68" s="1074"/>
      <c r="S68" s="1074"/>
      <c r="T68" s="1074"/>
      <c r="U68" s="1074"/>
      <c r="V68" s="1074">
        <v>1392</v>
      </c>
      <c r="W68" s="1074"/>
      <c r="X68" s="1074"/>
      <c r="Y68" s="1074"/>
      <c r="Z68" s="1074"/>
      <c r="AA68" s="1074">
        <v>31</v>
      </c>
      <c r="AB68" s="1074"/>
      <c r="AC68" s="1074"/>
      <c r="AD68" s="1074"/>
      <c r="AE68" s="1074"/>
      <c r="AF68" s="1074">
        <v>31</v>
      </c>
      <c r="AG68" s="1074"/>
      <c r="AH68" s="1074"/>
      <c r="AI68" s="1074"/>
      <c r="AJ68" s="1074"/>
      <c r="AK68" s="1074">
        <v>21</v>
      </c>
      <c r="AL68" s="1074"/>
      <c r="AM68" s="1074"/>
      <c r="AN68" s="1074"/>
      <c r="AO68" s="1074"/>
      <c r="AP68" s="1074">
        <v>2350</v>
      </c>
      <c r="AQ68" s="1074"/>
      <c r="AR68" s="1074"/>
      <c r="AS68" s="1074"/>
      <c r="AT68" s="1074"/>
      <c r="AU68" s="1074">
        <v>539</v>
      </c>
      <c r="AV68" s="1074"/>
      <c r="AW68" s="1074"/>
      <c r="AX68" s="1074"/>
      <c r="AY68" s="1074"/>
      <c r="AZ68" s="1075" t="s">
        <v>598</v>
      </c>
      <c r="BA68" s="1075"/>
      <c r="BB68" s="1075"/>
      <c r="BC68" s="1075"/>
      <c r="BD68" s="1076"/>
      <c r="BE68" s="259"/>
      <c r="BF68" s="259"/>
      <c r="BG68" s="259"/>
      <c r="BH68" s="259"/>
      <c r="BI68" s="259"/>
      <c r="BJ68" s="259"/>
      <c r="BK68" s="259"/>
      <c r="BL68" s="259"/>
      <c r="BM68" s="259"/>
      <c r="BN68" s="259"/>
      <c r="BO68" s="259"/>
      <c r="BP68" s="259"/>
      <c r="BQ68" s="256">
        <v>62</v>
      </c>
      <c r="BR68" s="261"/>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0"/>
    </row>
    <row r="69" spans="1:131" s="241" customFormat="1" ht="26.25" customHeight="1" x14ac:dyDescent="0.15">
      <c r="A69" s="255">
        <v>2</v>
      </c>
      <c r="B69" s="1063" t="s">
        <v>613</v>
      </c>
      <c r="C69" s="1064"/>
      <c r="D69" s="1064"/>
      <c r="E69" s="1064"/>
      <c r="F69" s="1064"/>
      <c r="G69" s="1064"/>
      <c r="H69" s="1064"/>
      <c r="I69" s="1064"/>
      <c r="J69" s="1064"/>
      <c r="K69" s="1064"/>
      <c r="L69" s="1064"/>
      <c r="M69" s="1064"/>
      <c r="N69" s="1064"/>
      <c r="O69" s="1064"/>
      <c r="P69" s="1065"/>
      <c r="Q69" s="1066">
        <v>504</v>
      </c>
      <c r="R69" s="1060"/>
      <c r="S69" s="1060"/>
      <c r="T69" s="1060"/>
      <c r="U69" s="1060"/>
      <c r="V69" s="1060">
        <v>470</v>
      </c>
      <c r="W69" s="1060"/>
      <c r="X69" s="1060"/>
      <c r="Y69" s="1060"/>
      <c r="Z69" s="1060"/>
      <c r="AA69" s="1060">
        <v>34</v>
      </c>
      <c r="AB69" s="1060"/>
      <c r="AC69" s="1060"/>
      <c r="AD69" s="1060"/>
      <c r="AE69" s="1060"/>
      <c r="AF69" s="1060">
        <v>34</v>
      </c>
      <c r="AG69" s="1060"/>
      <c r="AH69" s="1060"/>
      <c r="AI69" s="1060"/>
      <c r="AJ69" s="1060"/>
      <c r="AK69" s="1060">
        <v>14</v>
      </c>
      <c r="AL69" s="1060"/>
      <c r="AM69" s="1060"/>
      <c r="AN69" s="1060"/>
      <c r="AO69" s="1060"/>
      <c r="AP69" s="1060">
        <v>58</v>
      </c>
      <c r="AQ69" s="1060"/>
      <c r="AR69" s="1060"/>
      <c r="AS69" s="1060"/>
      <c r="AT69" s="1060"/>
      <c r="AU69" s="1060">
        <v>27</v>
      </c>
      <c r="AV69" s="1060"/>
      <c r="AW69" s="1060"/>
      <c r="AX69" s="1060"/>
      <c r="AY69" s="1060"/>
      <c r="AZ69" s="1061" t="s">
        <v>615</v>
      </c>
      <c r="BA69" s="1061"/>
      <c r="BB69" s="1061"/>
      <c r="BC69" s="1061"/>
      <c r="BD69" s="1062"/>
      <c r="BE69" s="259"/>
      <c r="BF69" s="259"/>
      <c r="BG69" s="259"/>
      <c r="BH69" s="259"/>
      <c r="BI69" s="259"/>
      <c r="BJ69" s="259"/>
      <c r="BK69" s="259"/>
      <c r="BL69" s="259"/>
      <c r="BM69" s="259"/>
      <c r="BN69" s="259"/>
      <c r="BO69" s="259"/>
      <c r="BP69" s="259"/>
      <c r="BQ69" s="256">
        <v>63</v>
      </c>
      <c r="BR69" s="261"/>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0"/>
    </row>
    <row r="70" spans="1:131" s="241" customFormat="1" ht="26.25" customHeight="1" x14ac:dyDescent="0.15">
      <c r="A70" s="255">
        <v>3</v>
      </c>
      <c r="B70" s="1063" t="s">
        <v>590</v>
      </c>
      <c r="C70" s="1064"/>
      <c r="D70" s="1064"/>
      <c r="E70" s="1064"/>
      <c r="F70" s="1064"/>
      <c r="G70" s="1064"/>
      <c r="H70" s="1064"/>
      <c r="I70" s="1064"/>
      <c r="J70" s="1064"/>
      <c r="K70" s="1064"/>
      <c r="L70" s="1064"/>
      <c r="M70" s="1064"/>
      <c r="N70" s="1064"/>
      <c r="O70" s="1064"/>
      <c r="P70" s="1065"/>
      <c r="Q70" s="1066">
        <v>7746</v>
      </c>
      <c r="R70" s="1060"/>
      <c r="S70" s="1060"/>
      <c r="T70" s="1060"/>
      <c r="U70" s="1060"/>
      <c r="V70" s="1060">
        <v>7343</v>
      </c>
      <c r="W70" s="1060"/>
      <c r="X70" s="1060"/>
      <c r="Y70" s="1060"/>
      <c r="Z70" s="1060"/>
      <c r="AA70" s="1060">
        <v>403</v>
      </c>
      <c r="AB70" s="1060"/>
      <c r="AC70" s="1060"/>
      <c r="AD70" s="1060"/>
      <c r="AE70" s="1060"/>
      <c r="AF70" s="1060">
        <v>395</v>
      </c>
      <c r="AG70" s="1060"/>
      <c r="AH70" s="1060"/>
      <c r="AI70" s="1060"/>
      <c r="AJ70" s="1060"/>
      <c r="AK70" s="1060" t="s">
        <v>591</v>
      </c>
      <c r="AL70" s="1060"/>
      <c r="AM70" s="1060"/>
      <c r="AN70" s="1060"/>
      <c r="AO70" s="1060"/>
      <c r="AP70" s="1060" t="s">
        <v>591</v>
      </c>
      <c r="AQ70" s="1060"/>
      <c r="AR70" s="1060"/>
      <c r="AS70" s="1060"/>
      <c r="AT70" s="1060"/>
      <c r="AU70" s="1060" t="s">
        <v>582</v>
      </c>
      <c r="AV70" s="1060"/>
      <c r="AW70" s="1060"/>
      <c r="AX70" s="1060"/>
      <c r="AY70" s="1060"/>
      <c r="AZ70" s="1061"/>
      <c r="BA70" s="1061"/>
      <c r="BB70" s="1061"/>
      <c r="BC70" s="1061"/>
      <c r="BD70" s="1062"/>
      <c r="BE70" s="259"/>
      <c r="BF70" s="259"/>
      <c r="BG70" s="259"/>
      <c r="BH70" s="259"/>
      <c r="BI70" s="259"/>
      <c r="BJ70" s="259"/>
      <c r="BK70" s="259"/>
      <c r="BL70" s="259"/>
      <c r="BM70" s="259"/>
      <c r="BN70" s="259"/>
      <c r="BO70" s="259"/>
      <c r="BP70" s="259"/>
      <c r="BQ70" s="256">
        <v>64</v>
      </c>
      <c r="BR70" s="261"/>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0"/>
    </row>
    <row r="71" spans="1:131" s="241" customFormat="1" ht="26.25" customHeight="1" x14ac:dyDescent="0.15">
      <c r="A71" s="255">
        <v>4</v>
      </c>
      <c r="B71" s="1063" t="s">
        <v>614</v>
      </c>
      <c r="C71" s="1064"/>
      <c r="D71" s="1064"/>
      <c r="E71" s="1064"/>
      <c r="F71" s="1064"/>
      <c r="G71" s="1064"/>
      <c r="H71" s="1064"/>
      <c r="I71" s="1064"/>
      <c r="J71" s="1064"/>
      <c r="K71" s="1064"/>
      <c r="L71" s="1064"/>
      <c r="M71" s="1064"/>
      <c r="N71" s="1064"/>
      <c r="O71" s="1064"/>
      <c r="P71" s="1065"/>
      <c r="Q71" s="1066">
        <v>973</v>
      </c>
      <c r="R71" s="1060"/>
      <c r="S71" s="1060"/>
      <c r="T71" s="1060"/>
      <c r="U71" s="1060"/>
      <c r="V71" s="1060">
        <v>889</v>
      </c>
      <c r="W71" s="1060"/>
      <c r="X71" s="1060"/>
      <c r="Y71" s="1060"/>
      <c r="Z71" s="1060"/>
      <c r="AA71" s="1060">
        <v>84</v>
      </c>
      <c r="AB71" s="1060"/>
      <c r="AC71" s="1060"/>
      <c r="AD71" s="1060"/>
      <c r="AE71" s="1060"/>
      <c r="AF71" s="1060">
        <v>84</v>
      </c>
      <c r="AG71" s="1060"/>
      <c r="AH71" s="1060"/>
      <c r="AI71" s="1060"/>
      <c r="AJ71" s="1060"/>
      <c r="AK71" s="1060">
        <v>80</v>
      </c>
      <c r="AL71" s="1060"/>
      <c r="AM71" s="1060"/>
      <c r="AN71" s="1060"/>
      <c r="AO71" s="1060"/>
      <c r="AP71" s="1060">
        <v>31</v>
      </c>
      <c r="AQ71" s="1060"/>
      <c r="AR71" s="1060"/>
      <c r="AS71" s="1060"/>
      <c r="AT71" s="1060"/>
      <c r="AU71" s="1060" t="s">
        <v>581</v>
      </c>
      <c r="AV71" s="1060"/>
      <c r="AW71" s="1060"/>
      <c r="AX71" s="1060"/>
      <c r="AY71" s="1060"/>
      <c r="AZ71" s="1061" t="s">
        <v>616</v>
      </c>
      <c r="BA71" s="1061"/>
      <c r="BB71" s="1061"/>
      <c r="BC71" s="1061"/>
      <c r="BD71" s="1062"/>
      <c r="BE71" s="259"/>
      <c r="BF71" s="259"/>
      <c r="BG71" s="259"/>
      <c r="BH71" s="259"/>
      <c r="BI71" s="259"/>
      <c r="BJ71" s="259"/>
      <c r="BK71" s="259"/>
      <c r="BL71" s="259"/>
      <c r="BM71" s="259"/>
      <c r="BN71" s="259"/>
      <c r="BO71" s="259"/>
      <c r="BP71" s="259"/>
      <c r="BQ71" s="256">
        <v>65</v>
      </c>
      <c r="BR71" s="261"/>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0"/>
    </row>
    <row r="72" spans="1:131" s="241" customFormat="1" ht="26.25" customHeight="1" x14ac:dyDescent="0.15">
      <c r="A72" s="255">
        <v>5</v>
      </c>
      <c r="B72" s="1063" t="s">
        <v>592</v>
      </c>
      <c r="C72" s="1064"/>
      <c r="D72" s="1064"/>
      <c r="E72" s="1064"/>
      <c r="F72" s="1064"/>
      <c r="G72" s="1064"/>
      <c r="H72" s="1064"/>
      <c r="I72" s="1064"/>
      <c r="J72" s="1064"/>
      <c r="K72" s="1064"/>
      <c r="L72" s="1064"/>
      <c r="M72" s="1064"/>
      <c r="N72" s="1064"/>
      <c r="O72" s="1064"/>
      <c r="P72" s="1065"/>
      <c r="Q72" s="1067">
        <v>254</v>
      </c>
      <c r="R72" s="1068"/>
      <c r="S72" s="1068"/>
      <c r="T72" s="1068"/>
      <c r="U72" s="1069"/>
      <c r="V72" s="1070">
        <v>245</v>
      </c>
      <c r="W72" s="1068"/>
      <c r="X72" s="1068"/>
      <c r="Y72" s="1068"/>
      <c r="Z72" s="1069"/>
      <c r="AA72" s="1070">
        <v>10</v>
      </c>
      <c r="AB72" s="1068"/>
      <c r="AC72" s="1068"/>
      <c r="AD72" s="1068"/>
      <c r="AE72" s="1069"/>
      <c r="AF72" s="1070">
        <v>10</v>
      </c>
      <c r="AG72" s="1068"/>
      <c r="AH72" s="1068"/>
      <c r="AI72" s="1068"/>
      <c r="AJ72" s="1069"/>
      <c r="AK72" s="1070" t="s">
        <v>581</v>
      </c>
      <c r="AL72" s="1068"/>
      <c r="AM72" s="1068"/>
      <c r="AN72" s="1068"/>
      <c r="AO72" s="1069"/>
      <c r="AP72" s="1070" t="s">
        <v>581</v>
      </c>
      <c r="AQ72" s="1068"/>
      <c r="AR72" s="1068"/>
      <c r="AS72" s="1068"/>
      <c r="AT72" s="1069"/>
      <c r="AU72" s="1070" t="s">
        <v>581</v>
      </c>
      <c r="AV72" s="1068"/>
      <c r="AW72" s="1068"/>
      <c r="AX72" s="1068"/>
      <c r="AY72" s="1069"/>
      <c r="AZ72" s="1071"/>
      <c r="BA72" s="1072"/>
      <c r="BB72" s="1072"/>
      <c r="BC72" s="1072"/>
      <c r="BD72" s="1073"/>
      <c r="BE72" s="259"/>
      <c r="BF72" s="259"/>
      <c r="BG72" s="259"/>
      <c r="BH72" s="259"/>
      <c r="BI72" s="259"/>
      <c r="BJ72" s="259"/>
      <c r="BK72" s="259"/>
      <c r="BL72" s="259"/>
      <c r="BM72" s="259"/>
      <c r="BN72" s="259"/>
      <c r="BO72" s="259"/>
      <c r="BP72" s="259"/>
      <c r="BQ72" s="256">
        <v>66</v>
      </c>
      <c r="BR72" s="261"/>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0"/>
    </row>
    <row r="73" spans="1:131" s="241" customFormat="1" ht="26.25" customHeight="1" x14ac:dyDescent="0.15">
      <c r="A73" s="255">
        <v>6</v>
      </c>
      <c r="B73" s="1063" t="s">
        <v>593</v>
      </c>
      <c r="C73" s="1064"/>
      <c r="D73" s="1064"/>
      <c r="E73" s="1064"/>
      <c r="F73" s="1064"/>
      <c r="G73" s="1064"/>
      <c r="H73" s="1064"/>
      <c r="I73" s="1064"/>
      <c r="J73" s="1064"/>
      <c r="K73" s="1064"/>
      <c r="L73" s="1064"/>
      <c r="M73" s="1064"/>
      <c r="N73" s="1064"/>
      <c r="O73" s="1064"/>
      <c r="P73" s="1065"/>
      <c r="Q73" s="1067">
        <v>257193</v>
      </c>
      <c r="R73" s="1068"/>
      <c r="S73" s="1068"/>
      <c r="T73" s="1068"/>
      <c r="U73" s="1069"/>
      <c r="V73" s="1070">
        <v>247302</v>
      </c>
      <c r="W73" s="1068"/>
      <c r="X73" s="1068"/>
      <c r="Y73" s="1068"/>
      <c r="Z73" s="1069"/>
      <c r="AA73" s="1070">
        <v>9891</v>
      </c>
      <c r="AB73" s="1068"/>
      <c r="AC73" s="1068"/>
      <c r="AD73" s="1068"/>
      <c r="AE73" s="1069"/>
      <c r="AF73" s="1070">
        <v>9891</v>
      </c>
      <c r="AG73" s="1068"/>
      <c r="AH73" s="1068"/>
      <c r="AI73" s="1068"/>
      <c r="AJ73" s="1069"/>
      <c r="AK73" s="1070" t="s">
        <v>581</v>
      </c>
      <c r="AL73" s="1068"/>
      <c r="AM73" s="1068"/>
      <c r="AN73" s="1068"/>
      <c r="AO73" s="1069"/>
      <c r="AP73" s="1070" t="s">
        <v>581</v>
      </c>
      <c r="AQ73" s="1068"/>
      <c r="AR73" s="1068"/>
      <c r="AS73" s="1068"/>
      <c r="AT73" s="1069"/>
      <c r="AU73" s="1070" t="s">
        <v>581</v>
      </c>
      <c r="AV73" s="1068"/>
      <c r="AW73" s="1068"/>
      <c r="AX73" s="1068"/>
      <c r="AY73" s="1069"/>
      <c r="AZ73" s="1071"/>
      <c r="BA73" s="1072"/>
      <c r="BB73" s="1072"/>
      <c r="BC73" s="1072"/>
      <c r="BD73" s="1073"/>
      <c r="BE73" s="259"/>
      <c r="BF73" s="259"/>
      <c r="BG73" s="259"/>
      <c r="BH73" s="259"/>
      <c r="BI73" s="259"/>
      <c r="BJ73" s="259"/>
      <c r="BK73" s="259"/>
      <c r="BL73" s="259"/>
      <c r="BM73" s="259"/>
      <c r="BN73" s="259"/>
      <c r="BO73" s="259"/>
      <c r="BP73" s="259"/>
      <c r="BQ73" s="256">
        <v>67</v>
      </c>
      <c r="BR73" s="261"/>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0"/>
    </row>
    <row r="74" spans="1:131" s="241" customFormat="1" ht="26.25" customHeight="1" x14ac:dyDescent="0.15">
      <c r="A74" s="255">
        <v>7</v>
      </c>
      <c r="B74" s="1063" t="s">
        <v>594</v>
      </c>
      <c r="C74" s="1064"/>
      <c r="D74" s="1064"/>
      <c r="E74" s="1064"/>
      <c r="F74" s="1064"/>
      <c r="G74" s="1064"/>
      <c r="H74" s="1064"/>
      <c r="I74" s="1064"/>
      <c r="J74" s="1064"/>
      <c r="K74" s="1064"/>
      <c r="L74" s="1064"/>
      <c r="M74" s="1064"/>
      <c r="N74" s="1064"/>
      <c r="O74" s="1064"/>
      <c r="P74" s="1065"/>
      <c r="Q74" s="1067">
        <v>67</v>
      </c>
      <c r="R74" s="1068"/>
      <c r="S74" s="1068"/>
      <c r="T74" s="1068"/>
      <c r="U74" s="1069"/>
      <c r="V74" s="1070">
        <v>63</v>
      </c>
      <c r="W74" s="1068"/>
      <c r="X74" s="1068"/>
      <c r="Y74" s="1068"/>
      <c r="Z74" s="1069"/>
      <c r="AA74" s="1070">
        <v>4</v>
      </c>
      <c r="AB74" s="1068"/>
      <c r="AC74" s="1068"/>
      <c r="AD74" s="1068"/>
      <c r="AE74" s="1069"/>
      <c r="AF74" s="1070">
        <v>4</v>
      </c>
      <c r="AG74" s="1068"/>
      <c r="AH74" s="1068"/>
      <c r="AI74" s="1068"/>
      <c r="AJ74" s="1069"/>
      <c r="AK74" s="1070" t="s">
        <v>581</v>
      </c>
      <c r="AL74" s="1068"/>
      <c r="AM74" s="1068"/>
      <c r="AN74" s="1068"/>
      <c r="AO74" s="1069"/>
      <c r="AP74" s="1070" t="s">
        <v>581</v>
      </c>
      <c r="AQ74" s="1068"/>
      <c r="AR74" s="1068"/>
      <c r="AS74" s="1068"/>
      <c r="AT74" s="1069"/>
      <c r="AU74" s="1070" t="s">
        <v>581</v>
      </c>
      <c r="AV74" s="1068"/>
      <c r="AW74" s="1068"/>
      <c r="AX74" s="1068"/>
      <c r="AY74" s="1069"/>
      <c r="AZ74" s="1071"/>
      <c r="BA74" s="1072"/>
      <c r="BB74" s="1072"/>
      <c r="BC74" s="1072"/>
      <c r="BD74" s="1073"/>
      <c r="BE74" s="259"/>
      <c r="BF74" s="259"/>
      <c r="BG74" s="259"/>
      <c r="BH74" s="259"/>
      <c r="BI74" s="259"/>
      <c r="BJ74" s="259"/>
      <c r="BK74" s="259"/>
      <c r="BL74" s="259"/>
      <c r="BM74" s="259"/>
      <c r="BN74" s="259"/>
      <c r="BO74" s="259"/>
      <c r="BP74" s="259"/>
      <c r="BQ74" s="256">
        <v>68</v>
      </c>
      <c r="BR74" s="261"/>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0"/>
    </row>
    <row r="75" spans="1:131" s="241" customFormat="1" ht="26.25" customHeight="1" x14ac:dyDescent="0.15">
      <c r="A75" s="255">
        <v>8</v>
      </c>
      <c r="B75" s="1063" t="s">
        <v>595</v>
      </c>
      <c r="C75" s="1064"/>
      <c r="D75" s="1064"/>
      <c r="E75" s="1064"/>
      <c r="F75" s="1064"/>
      <c r="G75" s="1064"/>
      <c r="H75" s="1064"/>
      <c r="I75" s="1064"/>
      <c r="J75" s="1064"/>
      <c r="K75" s="1064"/>
      <c r="L75" s="1064"/>
      <c r="M75" s="1064"/>
      <c r="N75" s="1064"/>
      <c r="O75" s="1064"/>
      <c r="P75" s="1065"/>
      <c r="Q75" s="1067">
        <v>7030</v>
      </c>
      <c r="R75" s="1068"/>
      <c r="S75" s="1068"/>
      <c r="T75" s="1068"/>
      <c r="U75" s="1069"/>
      <c r="V75" s="1070">
        <v>6979</v>
      </c>
      <c r="W75" s="1068"/>
      <c r="X75" s="1068"/>
      <c r="Y75" s="1068"/>
      <c r="Z75" s="1069"/>
      <c r="AA75" s="1070">
        <v>51</v>
      </c>
      <c r="AB75" s="1068"/>
      <c r="AC75" s="1068"/>
      <c r="AD75" s="1068"/>
      <c r="AE75" s="1069"/>
      <c r="AF75" s="1070">
        <v>51</v>
      </c>
      <c r="AG75" s="1068"/>
      <c r="AH75" s="1068"/>
      <c r="AI75" s="1068"/>
      <c r="AJ75" s="1069"/>
      <c r="AK75" s="1070" t="s">
        <v>581</v>
      </c>
      <c r="AL75" s="1068"/>
      <c r="AM75" s="1068"/>
      <c r="AN75" s="1068"/>
      <c r="AO75" s="1069"/>
      <c r="AP75" s="1070" t="s">
        <v>581</v>
      </c>
      <c r="AQ75" s="1068"/>
      <c r="AR75" s="1068"/>
      <c r="AS75" s="1068"/>
      <c r="AT75" s="1069"/>
      <c r="AU75" s="1070" t="s">
        <v>581</v>
      </c>
      <c r="AV75" s="1068"/>
      <c r="AW75" s="1068"/>
      <c r="AX75" s="1068"/>
      <c r="AY75" s="1069"/>
      <c r="AZ75" s="1071"/>
      <c r="BA75" s="1072"/>
      <c r="BB75" s="1072"/>
      <c r="BC75" s="1072"/>
      <c r="BD75" s="1073"/>
      <c r="BE75" s="259"/>
      <c r="BF75" s="259"/>
      <c r="BG75" s="259"/>
      <c r="BH75" s="259"/>
      <c r="BI75" s="259"/>
      <c r="BJ75" s="259"/>
      <c r="BK75" s="259"/>
      <c r="BL75" s="259"/>
      <c r="BM75" s="259"/>
      <c r="BN75" s="259"/>
      <c r="BO75" s="259"/>
      <c r="BP75" s="259"/>
      <c r="BQ75" s="256">
        <v>69</v>
      </c>
      <c r="BR75" s="261"/>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0"/>
    </row>
    <row r="76" spans="1:131" s="241" customFormat="1" ht="26.25" customHeight="1" x14ac:dyDescent="0.15">
      <c r="A76" s="255">
        <v>9</v>
      </c>
      <c r="B76" s="1063" t="s">
        <v>596</v>
      </c>
      <c r="C76" s="1064"/>
      <c r="D76" s="1064"/>
      <c r="E76" s="1064"/>
      <c r="F76" s="1064"/>
      <c r="G76" s="1064"/>
      <c r="H76" s="1064"/>
      <c r="I76" s="1064"/>
      <c r="J76" s="1064"/>
      <c r="K76" s="1064"/>
      <c r="L76" s="1064"/>
      <c r="M76" s="1064"/>
      <c r="N76" s="1064"/>
      <c r="O76" s="1064"/>
      <c r="P76" s="1065"/>
      <c r="Q76" s="1067">
        <v>112</v>
      </c>
      <c r="R76" s="1068"/>
      <c r="S76" s="1068"/>
      <c r="T76" s="1068"/>
      <c r="U76" s="1069"/>
      <c r="V76" s="1070">
        <v>110</v>
      </c>
      <c r="W76" s="1068"/>
      <c r="X76" s="1068"/>
      <c r="Y76" s="1068"/>
      <c r="Z76" s="1069"/>
      <c r="AA76" s="1070">
        <v>2</v>
      </c>
      <c r="AB76" s="1068"/>
      <c r="AC76" s="1068"/>
      <c r="AD76" s="1068"/>
      <c r="AE76" s="1069"/>
      <c r="AF76" s="1070">
        <v>2</v>
      </c>
      <c r="AG76" s="1068"/>
      <c r="AH76" s="1068"/>
      <c r="AI76" s="1068"/>
      <c r="AJ76" s="1069"/>
      <c r="AK76" s="1070" t="s">
        <v>581</v>
      </c>
      <c r="AL76" s="1068"/>
      <c r="AM76" s="1068"/>
      <c r="AN76" s="1068"/>
      <c r="AO76" s="1069"/>
      <c r="AP76" s="1070" t="s">
        <v>581</v>
      </c>
      <c r="AQ76" s="1068"/>
      <c r="AR76" s="1068"/>
      <c r="AS76" s="1068"/>
      <c r="AT76" s="1069"/>
      <c r="AU76" s="1070" t="s">
        <v>581</v>
      </c>
      <c r="AV76" s="1068"/>
      <c r="AW76" s="1068"/>
      <c r="AX76" s="1068"/>
      <c r="AY76" s="1069"/>
      <c r="AZ76" s="1071"/>
      <c r="BA76" s="1072"/>
      <c r="BB76" s="1072"/>
      <c r="BC76" s="1072"/>
      <c r="BD76" s="1073"/>
      <c r="BE76" s="259"/>
      <c r="BF76" s="259"/>
      <c r="BG76" s="259"/>
      <c r="BH76" s="259"/>
      <c r="BI76" s="259"/>
      <c r="BJ76" s="259"/>
      <c r="BK76" s="259"/>
      <c r="BL76" s="259"/>
      <c r="BM76" s="259"/>
      <c r="BN76" s="259"/>
      <c r="BO76" s="259"/>
      <c r="BP76" s="259"/>
      <c r="BQ76" s="256">
        <v>70</v>
      </c>
      <c r="BR76" s="261"/>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0"/>
    </row>
    <row r="77" spans="1:131" s="241" customFormat="1" ht="26.25" customHeight="1" x14ac:dyDescent="0.15">
      <c r="A77" s="255">
        <v>10</v>
      </c>
      <c r="B77" s="1063" t="s">
        <v>597</v>
      </c>
      <c r="C77" s="1064"/>
      <c r="D77" s="1064"/>
      <c r="E77" s="1064"/>
      <c r="F77" s="1064"/>
      <c r="G77" s="1064"/>
      <c r="H77" s="1064"/>
      <c r="I77" s="1064"/>
      <c r="J77" s="1064"/>
      <c r="K77" s="1064"/>
      <c r="L77" s="1064"/>
      <c r="M77" s="1064"/>
      <c r="N77" s="1064"/>
      <c r="O77" s="1064"/>
      <c r="P77" s="1065"/>
      <c r="Q77" s="1067">
        <v>11</v>
      </c>
      <c r="R77" s="1068"/>
      <c r="S77" s="1068"/>
      <c r="T77" s="1068"/>
      <c r="U77" s="1069"/>
      <c r="V77" s="1070">
        <v>8</v>
      </c>
      <c r="W77" s="1068"/>
      <c r="X77" s="1068"/>
      <c r="Y77" s="1068"/>
      <c r="Z77" s="1069"/>
      <c r="AA77" s="1070">
        <v>3</v>
      </c>
      <c r="AB77" s="1068"/>
      <c r="AC77" s="1068"/>
      <c r="AD77" s="1068"/>
      <c r="AE77" s="1069"/>
      <c r="AF77" s="1070">
        <v>3</v>
      </c>
      <c r="AG77" s="1068"/>
      <c r="AH77" s="1068"/>
      <c r="AI77" s="1068"/>
      <c r="AJ77" s="1069"/>
      <c r="AK77" s="1070">
        <v>5</v>
      </c>
      <c r="AL77" s="1068"/>
      <c r="AM77" s="1068"/>
      <c r="AN77" s="1068"/>
      <c r="AO77" s="1069"/>
      <c r="AP77" s="1070">
        <v>25</v>
      </c>
      <c r="AQ77" s="1068"/>
      <c r="AR77" s="1068"/>
      <c r="AS77" s="1068"/>
      <c r="AT77" s="1069"/>
      <c r="AU77" s="1070">
        <v>9</v>
      </c>
      <c r="AV77" s="1068"/>
      <c r="AW77" s="1068"/>
      <c r="AX77" s="1068"/>
      <c r="AY77" s="1069"/>
      <c r="AZ77" s="1071" t="s">
        <v>605</v>
      </c>
      <c r="BA77" s="1072"/>
      <c r="BB77" s="1072"/>
      <c r="BC77" s="1072"/>
      <c r="BD77" s="1073"/>
      <c r="BE77" s="259"/>
      <c r="BF77" s="259"/>
      <c r="BG77" s="259"/>
      <c r="BH77" s="259"/>
      <c r="BI77" s="259"/>
      <c r="BJ77" s="259"/>
      <c r="BK77" s="259"/>
      <c r="BL77" s="259"/>
      <c r="BM77" s="259"/>
      <c r="BN77" s="259"/>
      <c r="BO77" s="259"/>
      <c r="BP77" s="259"/>
      <c r="BQ77" s="256">
        <v>71</v>
      </c>
      <c r="BR77" s="261"/>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0"/>
    </row>
    <row r="78" spans="1:131" s="241" customFormat="1" ht="26.25" customHeight="1" x14ac:dyDescent="0.15">
      <c r="A78" s="255">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59"/>
      <c r="BF78" s="259"/>
      <c r="BG78" s="259"/>
      <c r="BH78" s="259"/>
      <c r="BI78" s="259"/>
      <c r="BJ78" s="262"/>
      <c r="BK78" s="262"/>
      <c r="BL78" s="262"/>
      <c r="BM78" s="262"/>
      <c r="BN78" s="262"/>
      <c r="BO78" s="259"/>
      <c r="BP78" s="259"/>
      <c r="BQ78" s="256">
        <v>72</v>
      </c>
      <c r="BR78" s="261"/>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0"/>
    </row>
    <row r="79" spans="1:131" s="241" customFormat="1" ht="26.25" customHeight="1" x14ac:dyDescent="0.15">
      <c r="A79" s="255">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59"/>
      <c r="BF79" s="259"/>
      <c r="BG79" s="259"/>
      <c r="BH79" s="259"/>
      <c r="BI79" s="259"/>
      <c r="BJ79" s="262"/>
      <c r="BK79" s="262"/>
      <c r="BL79" s="262"/>
      <c r="BM79" s="262"/>
      <c r="BN79" s="262"/>
      <c r="BO79" s="259"/>
      <c r="BP79" s="259"/>
      <c r="BQ79" s="256">
        <v>73</v>
      </c>
      <c r="BR79" s="261"/>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0"/>
    </row>
    <row r="80" spans="1:131" s="241" customFormat="1" ht="26.25" customHeight="1" x14ac:dyDescent="0.15">
      <c r="A80" s="255">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59"/>
      <c r="BF80" s="259"/>
      <c r="BG80" s="259"/>
      <c r="BH80" s="259"/>
      <c r="BI80" s="259"/>
      <c r="BJ80" s="259"/>
      <c r="BK80" s="259"/>
      <c r="BL80" s="259"/>
      <c r="BM80" s="259"/>
      <c r="BN80" s="259"/>
      <c r="BO80" s="259"/>
      <c r="BP80" s="259"/>
      <c r="BQ80" s="256">
        <v>74</v>
      </c>
      <c r="BR80" s="261"/>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0"/>
    </row>
    <row r="81" spans="1:131" s="241" customFormat="1" ht="26.25" customHeight="1" x14ac:dyDescent="0.15">
      <c r="A81" s="255">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59"/>
      <c r="BF81" s="259"/>
      <c r="BG81" s="259"/>
      <c r="BH81" s="259"/>
      <c r="BI81" s="259"/>
      <c r="BJ81" s="259"/>
      <c r="BK81" s="259"/>
      <c r="BL81" s="259"/>
      <c r="BM81" s="259"/>
      <c r="BN81" s="259"/>
      <c r="BO81" s="259"/>
      <c r="BP81" s="259"/>
      <c r="BQ81" s="256">
        <v>75</v>
      </c>
      <c r="BR81" s="261"/>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0"/>
    </row>
    <row r="82" spans="1:131" s="241" customFormat="1" ht="26.25" customHeight="1" x14ac:dyDescent="0.15">
      <c r="A82" s="255">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59"/>
      <c r="BF82" s="259"/>
      <c r="BG82" s="259"/>
      <c r="BH82" s="259"/>
      <c r="BI82" s="259"/>
      <c r="BJ82" s="259"/>
      <c r="BK82" s="259"/>
      <c r="BL82" s="259"/>
      <c r="BM82" s="259"/>
      <c r="BN82" s="259"/>
      <c r="BO82" s="259"/>
      <c r="BP82" s="259"/>
      <c r="BQ82" s="256">
        <v>76</v>
      </c>
      <c r="BR82" s="261"/>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0"/>
    </row>
    <row r="83" spans="1:131" s="241" customFormat="1" ht="26.25" customHeight="1" x14ac:dyDescent="0.15">
      <c r="A83" s="255">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59"/>
      <c r="BF83" s="259"/>
      <c r="BG83" s="259"/>
      <c r="BH83" s="259"/>
      <c r="BI83" s="259"/>
      <c r="BJ83" s="259"/>
      <c r="BK83" s="259"/>
      <c r="BL83" s="259"/>
      <c r="BM83" s="259"/>
      <c r="BN83" s="259"/>
      <c r="BO83" s="259"/>
      <c r="BP83" s="259"/>
      <c r="BQ83" s="256">
        <v>77</v>
      </c>
      <c r="BR83" s="261"/>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0"/>
    </row>
    <row r="84" spans="1:131" s="241" customFormat="1" ht="26.25" customHeight="1" x14ac:dyDescent="0.15">
      <c r="A84" s="255">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59"/>
      <c r="BF84" s="259"/>
      <c r="BG84" s="259"/>
      <c r="BH84" s="259"/>
      <c r="BI84" s="259"/>
      <c r="BJ84" s="259"/>
      <c r="BK84" s="259"/>
      <c r="BL84" s="259"/>
      <c r="BM84" s="259"/>
      <c r="BN84" s="259"/>
      <c r="BO84" s="259"/>
      <c r="BP84" s="259"/>
      <c r="BQ84" s="256">
        <v>78</v>
      </c>
      <c r="BR84" s="261"/>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0"/>
    </row>
    <row r="85" spans="1:131" s="241" customFormat="1" ht="26.25" customHeight="1" x14ac:dyDescent="0.15">
      <c r="A85" s="255">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59"/>
      <c r="BF85" s="259"/>
      <c r="BG85" s="259"/>
      <c r="BH85" s="259"/>
      <c r="BI85" s="259"/>
      <c r="BJ85" s="259"/>
      <c r="BK85" s="259"/>
      <c r="BL85" s="259"/>
      <c r="BM85" s="259"/>
      <c r="BN85" s="259"/>
      <c r="BO85" s="259"/>
      <c r="BP85" s="259"/>
      <c r="BQ85" s="256">
        <v>79</v>
      </c>
      <c r="BR85" s="261"/>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0"/>
    </row>
    <row r="86" spans="1:131" s="241" customFormat="1" ht="26.25" customHeight="1" x14ac:dyDescent="0.15">
      <c r="A86" s="255">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59"/>
      <c r="BF86" s="259"/>
      <c r="BG86" s="259"/>
      <c r="BH86" s="259"/>
      <c r="BI86" s="259"/>
      <c r="BJ86" s="259"/>
      <c r="BK86" s="259"/>
      <c r="BL86" s="259"/>
      <c r="BM86" s="259"/>
      <c r="BN86" s="259"/>
      <c r="BO86" s="259"/>
      <c r="BP86" s="259"/>
      <c r="BQ86" s="256">
        <v>80</v>
      </c>
      <c r="BR86" s="261"/>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0"/>
    </row>
    <row r="87" spans="1:131" s="241" customFormat="1" ht="26.25" customHeight="1" x14ac:dyDescent="0.15">
      <c r="A87" s="263">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59"/>
      <c r="BF87" s="259"/>
      <c r="BG87" s="259"/>
      <c r="BH87" s="259"/>
      <c r="BI87" s="259"/>
      <c r="BJ87" s="259"/>
      <c r="BK87" s="259"/>
      <c r="BL87" s="259"/>
      <c r="BM87" s="259"/>
      <c r="BN87" s="259"/>
      <c r="BO87" s="259"/>
      <c r="BP87" s="259"/>
      <c r="BQ87" s="256">
        <v>81</v>
      </c>
      <c r="BR87" s="261"/>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0"/>
    </row>
    <row r="88" spans="1:131" s="241" customFormat="1" ht="26.25" customHeight="1" thickBot="1" x14ac:dyDescent="0.2">
      <c r="A88" s="258" t="s">
        <v>386</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SUM(AF68:AJ77)</f>
        <v>10505</v>
      </c>
      <c r="AG88" s="1048"/>
      <c r="AH88" s="1048"/>
      <c r="AI88" s="1048"/>
      <c r="AJ88" s="1048"/>
      <c r="AK88" s="1052"/>
      <c r="AL88" s="1052"/>
      <c r="AM88" s="1052"/>
      <c r="AN88" s="1052"/>
      <c r="AO88" s="1052"/>
      <c r="AP88" s="1048">
        <f>SUM(AP68:AP77)</f>
        <v>2464</v>
      </c>
      <c r="AQ88" s="1048"/>
      <c r="AR88" s="1048"/>
      <c r="AS88" s="1048"/>
      <c r="AT88" s="1048"/>
      <c r="AU88" s="1048">
        <f>SUM(AU68:AU77)</f>
        <v>575</v>
      </c>
      <c r="AV88" s="1048"/>
      <c r="AW88" s="1048"/>
      <c r="AX88" s="1048"/>
      <c r="AY88" s="1048"/>
      <c r="AZ88" s="1049"/>
      <c r="BA88" s="1049"/>
      <c r="BB88" s="1049"/>
      <c r="BC88" s="1049"/>
      <c r="BD88" s="1050"/>
      <c r="BE88" s="259"/>
      <c r="BF88" s="259"/>
      <c r="BG88" s="259"/>
      <c r="BH88" s="259"/>
      <c r="BI88" s="259"/>
      <c r="BJ88" s="259"/>
      <c r="BK88" s="259"/>
      <c r="BL88" s="259"/>
      <c r="BM88" s="259"/>
      <c r="BN88" s="259"/>
      <c r="BO88" s="259"/>
      <c r="BP88" s="259"/>
      <c r="BQ88" s="256">
        <v>82</v>
      </c>
      <c r="BR88" s="261"/>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386</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v>
      </c>
      <c r="CS102" s="1040"/>
      <c r="CT102" s="1040"/>
      <c r="CU102" s="1040"/>
      <c r="CV102" s="1041"/>
      <c r="CW102" s="1039">
        <v>11</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423</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424</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0"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0"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1376735</v>
      </c>
      <c r="AB110" s="976"/>
      <c r="AC110" s="976"/>
      <c r="AD110" s="976"/>
      <c r="AE110" s="977"/>
      <c r="AF110" s="978">
        <v>1314076</v>
      </c>
      <c r="AG110" s="976"/>
      <c r="AH110" s="976"/>
      <c r="AI110" s="976"/>
      <c r="AJ110" s="977"/>
      <c r="AK110" s="978">
        <v>970894</v>
      </c>
      <c r="AL110" s="976"/>
      <c r="AM110" s="976"/>
      <c r="AN110" s="976"/>
      <c r="AO110" s="977"/>
      <c r="AP110" s="979">
        <v>10</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12026217</v>
      </c>
      <c r="BR110" s="923"/>
      <c r="BS110" s="923"/>
      <c r="BT110" s="923"/>
      <c r="BU110" s="923"/>
      <c r="BV110" s="923">
        <v>11710391</v>
      </c>
      <c r="BW110" s="923"/>
      <c r="BX110" s="923"/>
      <c r="BY110" s="923"/>
      <c r="BZ110" s="923"/>
      <c r="CA110" s="923">
        <v>11524902</v>
      </c>
      <c r="CB110" s="923"/>
      <c r="CC110" s="923"/>
      <c r="CD110" s="923"/>
      <c r="CE110" s="923"/>
      <c r="CF110" s="947">
        <v>119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436</v>
      </c>
      <c r="DR110" s="923"/>
      <c r="DS110" s="923"/>
      <c r="DT110" s="923"/>
      <c r="DU110" s="923"/>
      <c r="DV110" s="924" t="s">
        <v>437</v>
      </c>
      <c r="DW110" s="924"/>
      <c r="DX110" s="924"/>
      <c r="DY110" s="924"/>
      <c r="DZ110" s="925"/>
    </row>
    <row r="111" spans="1:131" s="240"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436</v>
      </c>
      <c r="AG111" s="1004"/>
      <c r="AH111" s="1004"/>
      <c r="AI111" s="1004"/>
      <c r="AJ111" s="1005"/>
      <c r="AK111" s="1006" t="s">
        <v>435</v>
      </c>
      <c r="AL111" s="1004"/>
      <c r="AM111" s="1004"/>
      <c r="AN111" s="1004"/>
      <c r="AO111" s="1005"/>
      <c r="AP111" s="1007" t="s">
        <v>436</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435</v>
      </c>
      <c r="BR111" s="895"/>
      <c r="BS111" s="895"/>
      <c r="BT111" s="895"/>
      <c r="BU111" s="895"/>
      <c r="BV111" s="895" t="s">
        <v>435</v>
      </c>
      <c r="BW111" s="895"/>
      <c r="BX111" s="895"/>
      <c r="BY111" s="895"/>
      <c r="BZ111" s="895"/>
      <c r="CA111" s="895" t="s">
        <v>437</v>
      </c>
      <c r="CB111" s="895"/>
      <c r="CC111" s="895"/>
      <c r="CD111" s="895"/>
      <c r="CE111" s="895"/>
      <c r="CF111" s="956" t="s">
        <v>437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435</v>
      </c>
      <c r="DW111" s="872"/>
      <c r="DX111" s="872"/>
      <c r="DY111" s="872"/>
      <c r="DZ111" s="873"/>
    </row>
    <row r="112" spans="1:131" s="240"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437</v>
      </c>
      <c r="AG112" s="858"/>
      <c r="AH112" s="858"/>
      <c r="AI112" s="858"/>
      <c r="AJ112" s="859"/>
      <c r="AK112" s="860" t="s">
        <v>437</v>
      </c>
      <c r="AL112" s="858"/>
      <c r="AM112" s="858"/>
      <c r="AN112" s="858"/>
      <c r="AO112" s="859"/>
      <c r="AP112" s="905" t="s">
        <v>437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1547370</v>
      </c>
      <c r="BR112" s="895"/>
      <c r="BS112" s="895"/>
      <c r="BT112" s="895"/>
      <c r="BU112" s="895"/>
      <c r="BV112" s="895">
        <v>1444785</v>
      </c>
      <c r="BW112" s="895"/>
      <c r="BX112" s="895"/>
      <c r="BY112" s="895"/>
      <c r="BZ112" s="895"/>
      <c r="CA112" s="895">
        <v>1337510</v>
      </c>
      <c r="CB112" s="895"/>
      <c r="CC112" s="895"/>
      <c r="CD112" s="895"/>
      <c r="CE112" s="895"/>
      <c r="CF112" s="956">
        <v>13.8</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445</v>
      </c>
      <c r="DH112" s="895"/>
      <c r="DI112" s="895"/>
      <c r="DJ112" s="895"/>
      <c r="DK112" s="895"/>
      <c r="DL112" s="895" t="s">
        <v>437</v>
      </c>
      <c r="DM112" s="895"/>
      <c r="DN112" s="895"/>
      <c r="DO112" s="895"/>
      <c r="DP112" s="895"/>
      <c r="DQ112" s="895" t="s">
        <v>445</v>
      </c>
      <c r="DR112" s="895"/>
      <c r="DS112" s="895"/>
      <c r="DT112" s="895"/>
      <c r="DU112" s="895"/>
      <c r="DV112" s="872" t="s">
        <v>437</v>
      </c>
      <c r="DW112" s="872"/>
      <c r="DX112" s="872"/>
      <c r="DY112" s="872"/>
      <c r="DZ112" s="873"/>
    </row>
    <row r="113" spans="1:130" s="240"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127414</v>
      </c>
      <c r="AB113" s="1004"/>
      <c r="AC113" s="1004"/>
      <c r="AD113" s="1004"/>
      <c r="AE113" s="1005"/>
      <c r="AF113" s="1006">
        <v>125298</v>
      </c>
      <c r="AG113" s="1004"/>
      <c r="AH113" s="1004"/>
      <c r="AI113" s="1004"/>
      <c r="AJ113" s="1005"/>
      <c r="AK113" s="1006">
        <v>122423</v>
      </c>
      <c r="AL113" s="1004"/>
      <c r="AM113" s="1004"/>
      <c r="AN113" s="1004"/>
      <c r="AO113" s="1005"/>
      <c r="AP113" s="1007">
        <v>1.3</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638284</v>
      </c>
      <c r="BR113" s="895"/>
      <c r="BS113" s="895"/>
      <c r="BT113" s="895"/>
      <c r="BU113" s="895"/>
      <c r="BV113" s="895">
        <v>669409</v>
      </c>
      <c r="BW113" s="895"/>
      <c r="BX113" s="895"/>
      <c r="BY113" s="895"/>
      <c r="BZ113" s="895"/>
      <c r="CA113" s="895">
        <v>587435</v>
      </c>
      <c r="CB113" s="895"/>
      <c r="CC113" s="895"/>
      <c r="CD113" s="895"/>
      <c r="CE113" s="895"/>
      <c r="CF113" s="956">
        <v>6.1</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409</v>
      </c>
      <c r="DM113" s="858"/>
      <c r="DN113" s="858"/>
      <c r="DO113" s="858"/>
      <c r="DP113" s="859"/>
      <c r="DQ113" s="860" t="s">
        <v>445</v>
      </c>
      <c r="DR113" s="858"/>
      <c r="DS113" s="858"/>
      <c r="DT113" s="858"/>
      <c r="DU113" s="859"/>
      <c r="DV113" s="905" t="s">
        <v>445</v>
      </c>
      <c r="DW113" s="906"/>
      <c r="DX113" s="906"/>
      <c r="DY113" s="906"/>
      <c r="DZ113" s="907"/>
    </row>
    <row r="114" spans="1:130" s="240"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77597</v>
      </c>
      <c r="AB114" s="858"/>
      <c r="AC114" s="858"/>
      <c r="AD114" s="858"/>
      <c r="AE114" s="859"/>
      <c r="AF114" s="860">
        <v>74087</v>
      </c>
      <c r="AG114" s="858"/>
      <c r="AH114" s="858"/>
      <c r="AI114" s="858"/>
      <c r="AJ114" s="859"/>
      <c r="AK114" s="860">
        <v>76177</v>
      </c>
      <c r="AL114" s="858"/>
      <c r="AM114" s="858"/>
      <c r="AN114" s="858"/>
      <c r="AO114" s="859"/>
      <c r="AP114" s="905">
        <v>0.8</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214785</v>
      </c>
      <c r="BR114" s="895"/>
      <c r="BS114" s="895"/>
      <c r="BT114" s="895"/>
      <c r="BU114" s="895"/>
      <c r="BV114" s="895" t="s">
        <v>435</v>
      </c>
      <c r="BW114" s="895"/>
      <c r="BX114" s="895"/>
      <c r="BY114" s="895"/>
      <c r="BZ114" s="895"/>
      <c r="CA114" s="895" t="s">
        <v>445</v>
      </c>
      <c r="CB114" s="895"/>
      <c r="CC114" s="895"/>
      <c r="CD114" s="895"/>
      <c r="CE114" s="895"/>
      <c r="CF114" s="956" t="s">
        <v>445</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445</v>
      </c>
      <c r="DM114" s="858"/>
      <c r="DN114" s="858"/>
      <c r="DO114" s="858"/>
      <c r="DP114" s="859"/>
      <c r="DQ114" s="860" t="s">
        <v>437</v>
      </c>
      <c r="DR114" s="858"/>
      <c r="DS114" s="858"/>
      <c r="DT114" s="858"/>
      <c r="DU114" s="859"/>
      <c r="DV114" s="905" t="s">
        <v>437</v>
      </c>
      <c r="DW114" s="906"/>
      <c r="DX114" s="906"/>
      <c r="DY114" s="906"/>
      <c r="DZ114" s="907"/>
    </row>
    <row r="115" spans="1:130" s="240"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437</v>
      </c>
      <c r="AG115" s="1004"/>
      <c r="AH115" s="1004"/>
      <c r="AI115" s="1004"/>
      <c r="AJ115" s="1005"/>
      <c r="AK115" s="1006" t="s">
        <v>453</v>
      </c>
      <c r="AL115" s="1004"/>
      <c r="AM115" s="1004"/>
      <c r="AN115" s="1004"/>
      <c r="AO115" s="1005"/>
      <c r="AP115" s="1007" t="s">
        <v>435</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437</v>
      </c>
      <c r="BW115" s="895"/>
      <c r="BX115" s="895"/>
      <c r="BY115" s="895"/>
      <c r="BZ115" s="895"/>
      <c r="CA115" s="895" t="s">
        <v>437</v>
      </c>
      <c r="CB115" s="895"/>
      <c r="CC115" s="895"/>
      <c r="CD115" s="895"/>
      <c r="CE115" s="895"/>
      <c r="CF115" s="956" t="s">
        <v>445</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453</v>
      </c>
      <c r="DH115" s="858"/>
      <c r="DI115" s="858"/>
      <c r="DJ115" s="858"/>
      <c r="DK115" s="859"/>
      <c r="DL115" s="860" t="s">
        <v>435</v>
      </c>
      <c r="DM115" s="858"/>
      <c r="DN115" s="858"/>
      <c r="DO115" s="858"/>
      <c r="DP115" s="859"/>
      <c r="DQ115" s="860" t="s">
        <v>453</v>
      </c>
      <c r="DR115" s="858"/>
      <c r="DS115" s="858"/>
      <c r="DT115" s="858"/>
      <c r="DU115" s="859"/>
      <c r="DV115" s="905" t="s">
        <v>437</v>
      </c>
      <c r="DW115" s="906"/>
      <c r="DX115" s="906"/>
      <c r="DY115" s="906"/>
      <c r="DZ115" s="907"/>
    </row>
    <row r="116" spans="1:130" s="240"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435</v>
      </c>
      <c r="AG116" s="858"/>
      <c r="AH116" s="858"/>
      <c r="AI116" s="858"/>
      <c r="AJ116" s="859"/>
      <c r="AK116" s="860" t="s">
        <v>453</v>
      </c>
      <c r="AL116" s="858"/>
      <c r="AM116" s="858"/>
      <c r="AN116" s="858"/>
      <c r="AO116" s="859"/>
      <c r="AP116" s="905" t="s">
        <v>445</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445</v>
      </c>
      <c r="BW116" s="895"/>
      <c r="BX116" s="895"/>
      <c r="BY116" s="895"/>
      <c r="BZ116" s="895"/>
      <c r="CA116" s="895" t="s">
        <v>435</v>
      </c>
      <c r="CB116" s="895"/>
      <c r="CC116" s="895"/>
      <c r="CD116" s="895"/>
      <c r="CE116" s="895"/>
      <c r="CF116" s="956" t="s">
        <v>437</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445</v>
      </c>
      <c r="DM116" s="858"/>
      <c r="DN116" s="858"/>
      <c r="DO116" s="858"/>
      <c r="DP116" s="859"/>
      <c r="DQ116" s="860" t="s">
        <v>445</v>
      </c>
      <c r="DR116" s="858"/>
      <c r="DS116" s="858"/>
      <c r="DT116" s="858"/>
      <c r="DU116" s="859"/>
      <c r="DV116" s="905" t="s">
        <v>437</v>
      </c>
      <c r="DW116" s="906"/>
      <c r="DX116" s="906"/>
      <c r="DY116" s="906"/>
      <c r="DZ116" s="907"/>
    </row>
    <row r="117" spans="1:130" s="240"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1581746</v>
      </c>
      <c r="AB117" s="990"/>
      <c r="AC117" s="990"/>
      <c r="AD117" s="990"/>
      <c r="AE117" s="991"/>
      <c r="AF117" s="992">
        <v>1513461</v>
      </c>
      <c r="AG117" s="990"/>
      <c r="AH117" s="990"/>
      <c r="AI117" s="990"/>
      <c r="AJ117" s="991"/>
      <c r="AK117" s="992">
        <v>1169494</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435</v>
      </c>
      <c r="BR117" s="895"/>
      <c r="BS117" s="895"/>
      <c r="BT117" s="895"/>
      <c r="BU117" s="895"/>
      <c r="BV117" s="895" t="s">
        <v>435</v>
      </c>
      <c r="BW117" s="895"/>
      <c r="BX117" s="895"/>
      <c r="BY117" s="895"/>
      <c r="BZ117" s="895"/>
      <c r="CA117" s="895" t="s">
        <v>435</v>
      </c>
      <c r="CB117" s="895"/>
      <c r="CC117" s="895"/>
      <c r="CD117" s="895"/>
      <c r="CE117" s="895"/>
      <c r="CF117" s="956" t="s">
        <v>435</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435</v>
      </c>
      <c r="DM117" s="858"/>
      <c r="DN117" s="858"/>
      <c r="DO117" s="858"/>
      <c r="DP117" s="859"/>
      <c r="DQ117" s="860" t="s">
        <v>435</v>
      </c>
      <c r="DR117" s="858"/>
      <c r="DS117" s="858"/>
      <c r="DT117" s="858"/>
      <c r="DU117" s="859"/>
      <c r="DV117" s="905" t="s">
        <v>435</v>
      </c>
      <c r="DW117" s="906"/>
      <c r="DX117" s="906"/>
      <c r="DY117" s="906"/>
      <c r="DZ117" s="907"/>
    </row>
    <row r="118" spans="1:130" s="240"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435</v>
      </c>
      <c r="BW118" s="926"/>
      <c r="BX118" s="926"/>
      <c r="BY118" s="926"/>
      <c r="BZ118" s="926"/>
      <c r="CA118" s="926" t="s">
        <v>435</v>
      </c>
      <c r="CB118" s="926"/>
      <c r="CC118" s="926"/>
      <c r="CD118" s="926"/>
      <c r="CE118" s="926"/>
      <c r="CF118" s="956" t="s">
        <v>435</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435</v>
      </c>
      <c r="DM118" s="858"/>
      <c r="DN118" s="858"/>
      <c r="DO118" s="858"/>
      <c r="DP118" s="859"/>
      <c r="DQ118" s="860" t="s">
        <v>435</v>
      </c>
      <c r="DR118" s="858"/>
      <c r="DS118" s="858"/>
      <c r="DT118" s="858"/>
      <c r="DU118" s="859"/>
      <c r="DV118" s="905" t="s">
        <v>435</v>
      </c>
      <c r="DW118" s="906"/>
      <c r="DX118" s="906"/>
      <c r="DY118" s="906"/>
      <c r="DZ118" s="907"/>
    </row>
    <row r="119" spans="1:130" s="240"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435</v>
      </c>
      <c r="AG119" s="976"/>
      <c r="AH119" s="976"/>
      <c r="AI119" s="976"/>
      <c r="AJ119" s="977"/>
      <c r="AK119" s="978" t="s">
        <v>435</v>
      </c>
      <c r="AL119" s="976"/>
      <c r="AM119" s="976"/>
      <c r="AN119" s="976"/>
      <c r="AO119" s="977"/>
      <c r="AP119" s="979" t="s">
        <v>435</v>
      </c>
      <c r="AQ119" s="980"/>
      <c r="AR119" s="980"/>
      <c r="AS119" s="980"/>
      <c r="AT119" s="981"/>
      <c r="AU119" s="1019"/>
      <c r="AV119" s="1020"/>
      <c r="AW119" s="1020"/>
      <c r="AX119" s="1020"/>
      <c r="AY119" s="1020"/>
      <c r="AZ119" s="271" t="s">
        <v>187</v>
      </c>
      <c r="BA119" s="271"/>
      <c r="BB119" s="271"/>
      <c r="BC119" s="271"/>
      <c r="BD119" s="271"/>
      <c r="BE119" s="271"/>
      <c r="BF119" s="271"/>
      <c r="BG119" s="271"/>
      <c r="BH119" s="271"/>
      <c r="BI119" s="271"/>
      <c r="BJ119" s="271"/>
      <c r="BK119" s="271"/>
      <c r="BL119" s="271"/>
      <c r="BM119" s="271"/>
      <c r="BN119" s="271"/>
      <c r="BO119" s="958" t="s">
        <v>464</v>
      </c>
      <c r="BP119" s="959"/>
      <c r="BQ119" s="963">
        <v>14426656</v>
      </c>
      <c r="BR119" s="926"/>
      <c r="BS119" s="926"/>
      <c r="BT119" s="926"/>
      <c r="BU119" s="926"/>
      <c r="BV119" s="926">
        <v>13824585</v>
      </c>
      <c r="BW119" s="926"/>
      <c r="BX119" s="926"/>
      <c r="BY119" s="926"/>
      <c r="BZ119" s="926"/>
      <c r="CA119" s="926">
        <v>13449847</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453</v>
      </c>
      <c r="DH119" s="841"/>
      <c r="DI119" s="841"/>
      <c r="DJ119" s="841"/>
      <c r="DK119" s="842"/>
      <c r="DL119" s="843" t="s">
        <v>129</v>
      </c>
      <c r="DM119" s="841"/>
      <c r="DN119" s="841"/>
      <c r="DO119" s="841"/>
      <c r="DP119" s="842"/>
      <c r="DQ119" s="843" t="s">
        <v>129</v>
      </c>
      <c r="DR119" s="841"/>
      <c r="DS119" s="841"/>
      <c r="DT119" s="841"/>
      <c r="DU119" s="842"/>
      <c r="DV119" s="929" t="s">
        <v>466</v>
      </c>
      <c r="DW119" s="930"/>
      <c r="DX119" s="930"/>
      <c r="DY119" s="930"/>
      <c r="DZ119" s="931"/>
    </row>
    <row r="120" spans="1:130" s="240"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453</v>
      </c>
      <c r="AL120" s="858"/>
      <c r="AM120" s="858"/>
      <c r="AN120" s="858"/>
      <c r="AO120" s="859"/>
      <c r="AP120" s="905" t="s">
        <v>129</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10761777</v>
      </c>
      <c r="BR120" s="923"/>
      <c r="BS120" s="923"/>
      <c r="BT120" s="923"/>
      <c r="BU120" s="923"/>
      <c r="BV120" s="923">
        <v>11045594</v>
      </c>
      <c r="BW120" s="923"/>
      <c r="BX120" s="923"/>
      <c r="BY120" s="923"/>
      <c r="BZ120" s="923"/>
      <c r="CA120" s="923">
        <v>11031597</v>
      </c>
      <c r="CB120" s="923"/>
      <c r="CC120" s="923"/>
      <c r="CD120" s="923"/>
      <c r="CE120" s="923"/>
      <c r="CF120" s="947">
        <v>113.9</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1454968</v>
      </c>
      <c r="DH120" s="923"/>
      <c r="DI120" s="923"/>
      <c r="DJ120" s="923"/>
      <c r="DK120" s="923"/>
      <c r="DL120" s="923">
        <v>1362078</v>
      </c>
      <c r="DM120" s="923"/>
      <c r="DN120" s="923"/>
      <c r="DO120" s="923"/>
      <c r="DP120" s="923"/>
      <c r="DQ120" s="923">
        <v>1263112</v>
      </c>
      <c r="DR120" s="923"/>
      <c r="DS120" s="923"/>
      <c r="DT120" s="923"/>
      <c r="DU120" s="923"/>
      <c r="DV120" s="924">
        <v>13</v>
      </c>
      <c r="DW120" s="924"/>
      <c r="DX120" s="924"/>
      <c r="DY120" s="924"/>
      <c r="DZ120" s="925"/>
    </row>
    <row r="121" spans="1:130" s="240"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472</v>
      </c>
      <c r="AL121" s="858"/>
      <c r="AM121" s="858"/>
      <c r="AN121" s="858"/>
      <c r="AO121" s="859"/>
      <c r="AP121" s="905" t="s">
        <v>453</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13268</v>
      </c>
      <c r="BR121" s="895"/>
      <c r="BS121" s="895"/>
      <c r="BT121" s="895"/>
      <c r="BU121" s="895"/>
      <c r="BV121" s="895">
        <v>4380</v>
      </c>
      <c r="BW121" s="895"/>
      <c r="BX121" s="895"/>
      <c r="BY121" s="895"/>
      <c r="BZ121" s="895"/>
      <c r="CA121" s="895" t="s">
        <v>129</v>
      </c>
      <c r="CB121" s="895"/>
      <c r="CC121" s="895"/>
      <c r="CD121" s="895"/>
      <c r="CE121" s="895"/>
      <c r="CF121" s="956" t="s">
        <v>129</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84240</v>
      </c>
      <c r="DH121" s="895"/>
      <c r="DI121" s="895"/>
      <c r="DJ121" s="895"/>
      <c r="DK121" s="895"/>
      <c r="DL121" s="895">
        <v>75821</v>
      </c>
      <c r="DM121" s="895"/>
      <c r="DN121" s="895"/>
      <c r="DO121" s="895"/>
      <c r="DP121" s="895"/>
      <c r="DQ121" s="895">
        <v>67141</v>
      </c>
      <c r="DR121" s="895"/>
      <c r="DS121" s="895"/>
      <c r="DT121" s="895"/>
      <c r="DU121" s="895"/>
      <c r="DV121" s="872">
        <v>0.7</v>
      </c>
      <c r="DW121" s="872"/>
      <c r="DX121" s="872"/>
      <c r="DY121" s="872"/>
      <c r="DZ121" s="873"/>
    </row>
    <row r="122" spans="1:130" s="240"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475</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13905565</v>
      </c>
      <c r="BR122" s="926"/>
      <c r="BS122" s="926"/>
      <c r="BT122" s="926"/>
      <c r="BU122" s="926"/>
      <c r="BV122" s="926">
        <v>13418704</v>
      </c>
      <c r="BW122" s="926"/>
      <c r="BX122" s="926"/>
      <c r="BY122" s="926"/>
      <c r="BZ122" s="926"/>
      <c r="CA122" s="926">
        <v>13083537</v>
      </c>
      <c r="CB122" s="926"/>
      <c r="CC122" s="926"/>
      <c r="CD122" s="926"/>
      <c r="CE122" s="926"/>
      <c r="CF122" s="927">
        <v>135.1</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v>8162</v>
      </c>
      <c r="DH122" s="895"/>
      <c r="DI122" s="895"/>
      <c r="DJ122" s="895"/>
      <c r="DK122" s="895"/>
      <c r="DL122" s="895">
        <v>6886</v>
      </c>
      <c r="DM122" s="895"/>
      <c r="DN122" s="895"/>
      <c r="DO122" s="895"/>
      <c r="DP122" s="895"/>
      <c r="DQ122" s="895">
        <v>7257</v>
      </c>
      <c r="DR122" s="895"/>
      <c r="DS122" s="895"/>
      <c r="DT122" s="895"/>
      <c r="DU122" s="895"/>
      <c r="DV122" s="872">
        <v>0.1</v>
      </c>
      <c r="DW122" s="872"/>
      <c r="DX122" s="872"/>
      <c r="DY122" s="872"/>
      <c r="DZ122" s="873"/>
    </row>
    <row r="123" spans="1:130" s="240"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409</v>
      </c>
      <c r="AB123" s="858"/>
      <c r="AC123" s="858"/>
      <c r="AD123" s="858"/>
      <c r="AE123" s="859"/>
      <c r="AF123" s="860" t="s">
        <v>478</v>
      </c>
      <c r="AG123" s="858"/>
      <c r="AH123" s="858"/>
      <c r="AI123" s="858"/>
      <c r="AJ123" s="859"/>
      <c r="AK123" s="860" t="s">
        <v>409</v>
      </c>
      <c r="AL123" s="858"/>
      <c r="AM123" s="858"/>
      <c r="AN123" s="858"/>
      <c r="AO123" s="859"/>
      <c r="AP123" s="905" t="s">
        <v>453</v>
      </c>
      <c r="AQ123" s="906"/>
      <c r="AR123" s="906"/>
      <c r="AS123" s="906"/>
      <c r="AT123" s="907"/>
      <c r="AU123" s="970"/>
      <c r="AV123" s="971"/>
      <c r="AW123" s="971"/>
      <c r="AX123" s="971"/>
      <c r="AY123" s="971"/>
      <c r="AZ123" s="271" t="s">
        <v>187</v>
      </c>
      <c r="BA123" s="271"/>
      <c r="BB123" s="271"/>
      <c r="BC123" s="271"/>
      <c r="BD123" s="271"/>
      <c r="BE123" s="271"/>
      <c r="BF123" s="271"/>
      <c r="BG123" s="271"/>
      <c r="BH123" s="271"/>
      <c r="BI123" s="271"/>
      <c r="BJ123" s="271"/>
      <c r="BK123" s="271"/>
      <c r="BL123" s="271"/>
      <c r="BM123" s="271"/>
      <c r="BN123" s="271"/>
      <c r="BO123" s="958" t="s">
        <v>479</v>
      </c>
      <c r="BP123" s="959"/>
      <c r="BQ123" s="913">
        <v>24680610</v>
      </c>
      <c r="BR123" s="914"/>
      <c r="BS123" s="914"/>
      <c r="BT123" s="914"/>
      <c r="BU123" s="914"/>
      <c r="BV123" s="914">
        <v>24468678</v>
      </c>
      <c r="BW123" s="914"/>
      <c r="BX123" s="914"/>
      <c r="BY123" s="914"/>
      <c r="BZ123" s="914"/>
      <c r="CA123" s="914">
        <v>24115134</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478</v>
      </c>
      <c r="DH123" s="858"/>
      <c r="DI123" s="858"/>
      <c r="DJ123" s="858"/>
      <c r="DK123" s="859"/>
      <c r="DL123" s="860" t="s">
        <v>129</v>
      </c>
      <c r="DM123" s="858"/>
      <c r="DN123" s="858"/>
      <c r="DO123" s="858"/>
      <c r="DP123" s="859"/>
      <c r="DQ123" s="860" t="s">
        <v>453</v>
      </c>
      <c r="DR123" s="858"/>
      <c r="DS123" s="858"/>
      <c r="DT123" s="858"/>
      <c r="DU123" s="859"/>
      <c r="DV123" s="905" t="s">
        <v>129</v>
      </c>
      <c r="DW123" s="906"/>
      <c r="DX123" s="906"/>
      <c r="DY123" s="906"/>
      <c r="DZ123" s="907"/>
    </row>
    <row r="124" spans="1:130" s="240"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453</v>
      </c>
      <c r="AB124" s="858"/>
      <c r="AC124" s="858"/>
      <c r="AD124" s="858"/>
      <c r="AE124" s="859"/>
      <c r="AF124" s="860" t="s">
        <v>453</v>
      </c>
      <c r="AG124" s="858"/>
      <c r="AH124" s="858"/>
      <c r="AI124" s="858"/>
      <c r="AJ124" s="859"/>
      <c r="AK124" s="860" t="s">
        <v>453</v>
      </c>
      <c r="AL124" s="858"/>
      <c r="AM124" s="858"/>
      <c r="AN124" s="858"/>
      <c r="AO124" s="859"/>
      <c r="AP124" s="905" t="s">
        <v>129</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482</v>
      </c>
      <c r="BR124" s="912"/>
      <c r="BS124" s="912"/>
      <c r="BT124" s="912"/>
      <c r="BU124" s="912"/>
      <c r="BV124" s="912" t="s">
        <v>453</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453</v>
      </c>
      <c r="DH124" s="841"/>
      <c r="DI124" s="841"/>
      <c r="DJ124" s="841"/>
      <c r="DK124" s="842"/>
      <c r="DL124" s="843" t="s">
        <v>453</v>
      </c>
      <c r="DM124" s="841"/>
      <c r="DN124" s="841"/>
      <c r="DO124" s="841"/>
      <c r="DP124" s="842"/>
      <c r="DQ124" s="843" t="s">
        <v>129</v>
      </c>
      <c r="DR124" s="841"/>
      <c r="DS124" s="841"/>
      <c r="DT124" s="841"/>
      <c r="DU124" s="842"/>
      <c r="DV124" s="929" t="s">
        <v>409</v>
      </c>
      <c r="DW124" s="930"/>
      <c r="DX124" s="930"/>
      <c r="DY124" s="930"/>
      <c r="DZ124" s="931"/>
    </row>
    <row r="125" spans="1:130" s="240"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475</v>
      </c>
      <c r="DW125" s="924"/>
      <c r="DX125" s="924"/>
      <c r="DY125" s="924"/>
      <c r="DZ125" s="925"/>
    </row>
    <row r="126" spans="1:130" s="240"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453</v>
      </c>
      <c r="AB126" s="858"/>
      <c r="AC126" s="858"/>
      <c r="AD126" s="858"/>
      <c r="AE126" s="859"/>
      <c r="AF126" s="860" t="s">
        <v>129</v>
      </c>
      <c r="AG126" s="858"/>
      <c r="AH126" s="858"/>
      <c r="AI126" s="858"/>
      <c r="AJ126" s="859"/>
      <c r="AK126" s="860" t="s">
        <v>453</v>
      </c>
      <c r="AL126" s="858"/>
      <c r="AM126" s="858"/>
      <c r="AN126" s="858"/>
      <c r="AO126" s="859"/>
      <c r="AP126" s="905" t="s">
        <v>409</v>
      </c>
      <c r="AQ126" s="906"/>
      <c r="AR126" s="906"/>
      <c r="AS126" s="906"/>
      <c r="AT126" s="907"/>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453</v>
      </c>
      <c r="DH126" s="895"/>
      <c r="DI126" s="895"/>
      <c r="DJ126" s="895"/>
      <c r="DK126" s="895"/>
      <c r="DL126" s="895" t="s">
        <v>453</v>
      </c>
      <c r="DM126" s="895"/>
      <c r="DN126" s="895"/>
      <c r="DO126" s="895"/>
      <c r="DP126" s="895"/>
      <c r="DQ126" s="895" t="s">
        <v>129</v>
      </c>
      <c r="DR126" s="895"/>
      <c r="DS126" s="895"/>
      <c r="DT126" s="895"/>
      <c r="DU126" s="895"/>
      <c r="DV126" s="872" t="s">
        <v>129</v>
      </c>
      <c r="DW126" s="872"/>
      <c r="DX126" s="872"/>
      <c r="DY126" s="872"/>
      <c r="DZ126" s="873"/>
    </row>
    <row r="127" spans="1:130" s="240"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482</v>
      </c>
      <c r="AG127" s="858"/>
      <c r="AH127" s="858"/>
      <c r="AI127" s="858"/>
      <c r="AJ127" s="859"/>
      <c r="AK127" s="860" t="s">
        <v>472</v>
      </c>
      <c r="AL127" s="858"/>
      <c r="AM127" s="858"/>
      <c r="AN127" s="858"/>
      <c r="AO127" s="859"/>
      <c r="AP127" s="905" t="s">
        <v>129</v>
      </c>
      <c r="AQ127" s="906"/>
      <c r="AR127" s="906"/>
      <c r="AS127" s="906"/>
      <c r="AT127" s="907"/>
      <c r="AU127" s="276"/>
      <c r="AV127" s="276"/>
      <c r="AW127" s="276"/>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76"/>
      <c r="CB127" s="276"/>
      <c r="CC127" s="276"/>
      <c r="CD127" s="277"/>
      <c r="CE127" s="277"/>
      <c r="CF127" s="277"/>
      <c r="CG127" s="274"/>
      <c r="CH127" s="274"/>
      <c r="CI127" s="274"/>
      <c r="CJ127" s="275"/>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482</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0"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8145</v>
      </c>
      <c r="AB128" s="879"/>
      <c r="AC128" s="879"/>
      <c r="AD128" s="879"/>
      <c r="AE128" s="880"/>
      <c r="AF128" s="881">
        <v>7114</v>
      </c>
      <c r="AG128" s="879"/>
      <c r="AH128" s="879"/>
      <c r="AI128" s="879"/>
      <c r="AJ128" s="880"/>
      <c r="AK128" s="881">
        <v>6920</v>
      </c>
      <c r="AL128" s="879"/>
      <c r="AM128" s="879"/>
      <c r="AN128" s="879"/>
      <c r="AO128" s="880"/>
      <c r="AP128" s="882"/>
      <c r="AQ128" s="883"/>
      <c r="AR128" s="883"/>
      <c r="AS128" s="883"/>
      <c r="AT128" s="884"/>
      <c r="AU128" s="276"/>
      <c r="AV128" s="276"/>
      <c r="AW128" s="276"/>
      <c r="AX128" s="885" t="s">
        <v>495</v>
      </c>
      <c r="AY128" s="886"/>
      <c r="AZ128" s="886"/>
      <c r="BA128" s="886"/>
      <c r="BB128" s="886"/>
      <c r="BC128" s="886"/>
      <c r="BD128" s="886"/>
      <c r="BE128" s="887"/>
      <c r="BF128" s="864" t="s">
        <v>129</v>
      </c>
      <c r="BG128" s="865"/>
      <c r="BH128" s="865"/>
      <c r="BI128" s="865"/>
      <c r="BJ128" s="865"/>
      <c r="BK128" s="865"/>
      <c r="BL128" s="888"/>
      <c r="BM128" s="864">
        <v>13.21</v>
      </c>
      <c r="BN128" s="865"/>
      <c r="BO128" s="865"/>
      <c r="BP128" s="865"/>
      <c r="BQ128" s="865"/>
      <c r="BR128" s="865"/>
      <c r="BS128" s="888"/>
      <c r="BT128" s="864">
        <v>20</v>
      </c>
      <c r="BU128" s="865"/>
      <c r="BV128" s="865"/>
      <c r="BW128" s="865"/>
      <c r="BX128" s="865"/>
      <c r="BY128" s="865"/>
      <c r="BZ128" s="866"/>
      <c r="CA128" s="277"/>
      <c r="CB128" s="277"/>
      <c r="CC128" s="277"/>
      <c r="CD128" s="277"/>
      <c r="CE128" s="277"/>
      <c r="CF128" s="277"/>
      <c r="CG128" s="274"/>
      <c r="CH128" s="274"/>
      <c r="CI128" s="274"/>
      <c r="CJ128" s="275"/>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0"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11009138</v>
      </c>
      <c r="AB129" s="858"/>
      <c r="AC129" s="858"/>
      <c r="AD129" s="858"/>
      <c r="AE129" s="859"/>
      <c r="AF129" s="860">
        <v>11038934</v>
      </c>
      <c r="AG129" s="858"/>
      <c r="AH129" s="858"/>
      <c r="AI129" s="858"/>
      <c r="AJ129" s="859"/>
      <c r="AK129" s="860">
        <v>10833998</v>
      </c>
      <c r="AL129" s="858"/>
      <c r="AM129" s="858"/>
      <c r="AN129" s="858"/>
      <c r="AO129" s="859"/>
      <c r="AP129" s="861"/>
      <c r="AQ129" s="862"/>
      <c r="AR129" s="862"/>
      <c r="AS129" s="862"/>
      <c r="AT129" s="863"/>
      <c r="AU129" s="278"/>
      <c r="AV129" s="278"/>
      <c r="AW129" s="278"/>
      <c r="AX129" s="827" t="s">
        <v>498</v>
      </c>
      <c r="AY129" s="828"/>
      <c r="AZ129" s="828"/>
      <c r="BA129" s="828"/>
      <c r="BB129" s="828"/>
      <c r="BC129" s="828"/>
      <c r="BD129" s="828"/>
      <c r="BE129" s="829"/>
      <c r="BF129" s="847" t="s">
        <v>453</v>
      </c>
      <c r="BG129" s="848"/>
      <c r="BH129" s="848"/>
      <c r="BI129" s="848"/>
      <c r="BJ129" s="848"/>
      <c r="BK129" s="848"/>
      <c r="BL129" s="849"/>
      <c r="BM129" s="847">
        <v>18.21</v>
      </c>
      <c r="BN129" s="848"/>
      <c r="BO129" s="848"/>
      <c r="BP129" s="848"/>
      <c r="BQ129" s="848"/>
      <c r="BR129" s="848"/>
      <c r="BS129" s="849"/>
      <c r="BT129" s="847">
        <v>30</v>
      </c>
      <c r="BU129" s="850"/>
      <c r="BV129" s="850"/>
      <c r="BW129" s="850"/>
      <c r="BX129" s="850"/>
      <c r="BY129" s="850"/>
      <c r="BZ129" s="851"/>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1411556</v>
      </c>
      <c r="AB130" s="858"/>
      <c r="AC130" s="858"/>
      <c r="AD130" s="858"/>
      <c r="AE130" s="859"/>
      <c r="AF130" s="860">
        <v>1364270</v>
      </c>
      <c r="AG130" s="858"/>
      <c r="AH130" s="858"/>
      <c r="AI130" s="858"/>
      <c r="AJ130" s="859"/>
      <c r="AK130" s="860">
        <v>1147998</v>
      </c>
      <c r="AL130" s="858"/>
      <c r="AM130" s="858"/>
      <c r="AN130" s="858"/>
      <c r="AO130" s="859"/>
      <c r="AP130" s="861"/>
      <c r="AQ130" s="862"/>
      <c r="AR130" s="862"/>
      <c r="AS130" s="862"/>
      <c r="AT130" s="863"/>
      <c r="AU130" s="278"/>
      <c r="AV130" s="278"/>
      <c r="AW130" s="278"/>
      <c r="AX130" s="827" t="s">
        <v>501</v>
      </c>
      <c r="AY130" s="828"/>
      <c r="AZ130" s="828"/>
      <c r="BA130" s="828"/>
      <c r="BB130" s="828"/>
      <c r="BC130" s="828"/>
      <c r="BD130" s="828"/>
      <c r="BE130" s="829"/>
      <c r="BF130" s="830">
        <v>1.1000000000000001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9597582</v>
      </c>
      <c r="AB131" s="841"/>
      <c r="AC131" s="841"/>
      <c r="AD131" s="841"/>
      <c r="AE131" s="842"/>
      <c r="AF131" s="843">
        <v>9674664</v>
      </c>
      <c r="AG131" s="841"/>
      <c r="AH131" s="841"/>
      <c r="AI131" s="841"/>
      <c r="AJ131" s="842"/>
      <c r="AK131" s="843">
        <v>9686000</v>
      </c>
      <c r="AL131" s="841"/>
      <c r="AM131" s="841"/>
      <c r="AN131" s="841"/>
      <c r="AO131" s="842"/>
      <c r="AP131" s="844"/>
      <c r="AQ131" s="845"/>
      <c r="AR131" s="845"/>
      <c r="AS131" s="845"/>
      <c r="AT131" s="846"/>
      <c r="AU131" s="278"/>
      <c r="AV131" s="278"/>
      <c r="AW131" s="278"/>
      <c r="AX131" s="805" t="s">
        <v>503</v>
      </c>
      <c r="AY131" s="806"/>
      <c r="AZ131" s="806"/>
      <c r="BA131" s="806"/>
      <c r="BB131" s="806"/>
      <c r="BC131" s="806"/>
      <c r="BD131" s="806"/>
      <c r="BE131" s="807"/>
      <c r="BF131" s="808" t="s">
        <v>409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1.688394014</v>
      </c>
      <c r="AB132" s="821"/>
      <c r="AC132" s="821"/>
      <c r="AD132" s="821"/>
      <c r="AE132" s="822"/>
      <c r="AF132" s="823">
        <v>1.468547125</v>
      </c>
      <c r="AG132" s="821"/>
      <c r="AH132" s="821"/>
      <c r="AI132" s="821"/>
      <c r="AJ132" s="822"/>
      <c r="AK132" s="823">
        <v>0.15048523599999999</v>
      </c>
      <c r="AL132" s="821"/>
      <c r="AM132" s="821"/>
      <c r="AN132" s="821"/>
      <c r="AO132" s="822"/>
      <c r="AP132" s="824"/>
      <c r="AQ132" s="825"/>
      <c r="AR132" s="825"/>
      <c r="AS132" s="825"/>
      <c r="AT132" s="826"/>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1.5</v>
      </c>
      <c r="AB133" s="800"/>
      <c r="AC133" s="800"/>
      <c r="AD133" s="800"/>
      <c r="AE133" s="801"/>
      <c r="AF133" s="799">
        <v>1.6</v>
      </c>
      <c r="AG133" s="800"/>
      <c r="AH133" s="800"/>
      <c r="AI133" s="800"/>
      <c r="AJ133" s="801"/>
      <c r="AK133" s="799">
        <v>1.1000000000000001</v>
      </c>
      <c r="AL133" s="800"/>
      <c r="AM133" s="800"/>
      <c r="AN133" s="800"/>
      <c r="AO133" s="801"/>
      <c r="AP133" s="802"/>
      <c r="AQ133" s="803"/>
      <c r="AR133" s="803"/>
      <c r="AS133" s="803"/>
      <c r="AT133" s="804"/>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L+fqSTRpnSlW3bppIeJGXQJZpxUoEuXDFSKX+p0C30UecUVezFP4e/cnjyuXcwzGITnGmVJhtrGwNM0toK+ncw==" saltValue="LYrsaANR8YGxAAh+QCH0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Normal="85" zoomScaleSheetLayoutView="100" workbookViewId="0">
      <selection activeCell="AA33" sqref="AA33"/>
    </sheetView>
  </sheetViews>
  <sheetFormatPr defaultColWidth="0" defaultRowHeight="13.5" customHeight="1" zeroHeight="1" x14ac:dyDescent="0.15"/>
  <cols>
    <col min="1" max="120" width="2.71093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507</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gs3jjRxFg3719RMk8NM0RNdQ+O7As9YOJxT4W84rlIpAo1W1PrU6KKctNH4GV9F+o3d7FZIj/l/lM+nBkgAtg==" saltValue="lNziSeIVDjGLqiL/p5Ix8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fgAl0/zf3mt0mgQv0oZe49vgsHeGPLvy7r31TjK+P47eeem7kEJgWessqzR3+oMeP7Zw2ZGiqqXXeEUraYlKQ==" saltValue="n/Fh0k14oHKeHUzMVZGs+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86" customWidth="1"/>
    <col min="37" max="44" width="17" style="286" customWidth="1"/>
    <col min="45" max="45" width="6.140625" style="293" customWidth="1"/>
    <col min="46" max="46" width="3" style="291" customWidth="1"/>
    <col min="47" max="47" width="19.140625" style="286" hidden="1" customWidth="1"/>
    <col min="48" max="52" width="12.5703125" style="286" hidden="1" customWidth="1"/>
    <col min="53" max="16384" width="8.57031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508</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509</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15" t="s">
        <v>510</v>
      </c>
      <c r="AP7" s="297"/>
      <c r="AQ7" s="298" t="s">
        <v>511</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16"/>
      <c r="AP8" s="303" t="s">
        <v>512</v>
      </c>
      <c r="AQ8" s="304" t="s">
        <v>513</v>
      </c>
      <c r="AR8" s="305" t="s">
        <v>514</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29" t="s">
        <v>515</v>
      </c>
      <c r="AL9" s="1230"/>
      <c r="AM9" s="1230"/>
      <c r="AN9" s="1231"/>
      <c r="AO9" s="306">
        <v>3028472</v>
      </c>
      <c r="AP9" s="306">
        <v>55379</v>
      </c>
      <c r="AQ9" s="307">
        <v>62647</v>
      </c>
      <c r="AR9" s="308">
        <v>-11.6</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29" t="s">
        <v>516</v>
      </c>
      <c r="AL10" s="1230"/>
      <c r="AM10" s="1230"/>
      <c r="AN10" s="1231"/>
      <c r="AO10" s="309">
        <v>396104</v>
      </c>
      <c r="AP10" s="309">
        <v>7243</v>
      </c>
      <c r="AQ10" s="310">
        <v>5968</v>
      </c>
      <c r="AR10" s="311">
        <v>21.4</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29" t="s">
        <v>517</v>
      </c>
      <c r="AL11" s="1230"/>
      <c r="AM11" s="1230"/>
      <c r="AN11" s="1231"/>
      <c r="AO11" s="309">
        <v>114583</v>
      </c>
      <c r="AP11" s="309">
        <v>2095</v>
      </c>
      <c r="AQ11" s="310">
        <v>5863</v>
      </c>
      <c r="AR11" s="311">
        <v>-64.3</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29" t="s">
        <v>518</v>
      </c>
      <c r="AL12" s="1230"/>
      <c r="AM12" s="1230"/>
      <c r="AN12" s="1231"/>
      <c r="AO12" s="309" t="s">
        <v>519</v>
      </c>
      <c r="AP12" s="309" t="s">
        <v>519</v>
      </c>
      <c r="AQ12" s="310">
        <v>1312</v>
      </c>
      <c r="AR12" s="311" t="s">
        <v>519</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29" t="s">
        <v>520</v>
      </c>
      <c r="AL13" s="1230"/>
      <c r="AM13" s="1230"/>
      <c r="AN13" s="1231"/>
      <c r="AO13" s="309" t="s">
        <v>519</v>
      </c>
      <c r="AP13" s="309" t="s">
        <v>519</v>
      </c>
      <c r="AQ13" s="310">
        <v>0</v>
      </c>
      <c r="AR13" s="311" t="s">
        <v>519</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29" t="s">
        <v>521</v>
      </c>
      <c r="AL14" s="1230"/>
      <c r="AM14" s="1230"/>
      <c r="AN14" s="1231"/>
      <c r="AO14" s="309">
        <v>3994</v>
      </c>
      <c r="AP14" s="309">
        <v>73</v>
      </c>
      <c r="AQ14" s="310">
        <v>2308</v>
      </c>
      <c r="AR14" s="311">
        <v>-96.8</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29" t="s">
        <v>522</v>
      </c>
      <c r="AL15" s="1230"/>
      <c r="AM15" s="1230"/>
      <c r="AN15" s="1231"/>
      <c r="AO15" s="309">
        <v>16477</v>
      </c>
      <c r="AP15" s="309">
        <v>301</v>
      </c>
      <c r="AQ15" s="310">
        <v>1635</v>
      </c>
      <c r="AR15" s="311">
        <v>-81.599999999999994</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32" t="s">
        <v>523</v>
      </c>
      <c r="AL16" s="1233"/>
      <c r="AM16" s="1233"/>
      <c r="AN16" s="1234"/>
      <c r="AO16" s="309">
        <v>-210277</v>
      </c>
      <c r="AP16" s="309">
        <v>-3845</v>
      </c>
      <c r="AQ16" s="310">
        <v>-5106</v>
      </c>
      <c r="AR16" s="311">
        <v>-24.7</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32" t="s">
        <v>187</v>
      </c>
      <c r="AL17" s="1233"/>
      <c r="AM17" s="1233"/>
      <c r="AN17" s="1234"/>
      <c r="AO17" s="309">
        <v>3349353</v>
      </c>
      <c r="AP17" s="309">
        <v>61247</v>
      </c>
      <c r="AQ17" s="310">
        <v>74627</v>
      </c>
      <c r="AR17" s="311">
        <v>-17.899999999999999</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524</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525</v>
      </c>
      <c r="AP20" s="317" t="s">
        <v>526</v>
      </c>
      <c r="AQ20" s="318" t="s">
        <v>527</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26" t="s">
        <v>528</v>
      </c>
      <c r="AL21" s="1227"/>
      <c r="AM21" s="1227"/>
      <c r="AN21" s="1228"/>
      <c r="AO21" s="321">
        <v>5.96</v>
      </c>
      <c r="AP21" s="322">
        <v>7.32</v>
      </c>
      <c r="AQ21" s="323">
        <v>-1.36</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26" t="s">
        <v>529</v>
      </c>
      <c r="AL22" s="1227"/>
      <c r="AM22" s="1227"/>
      <c r="AN22" s="1228"/>
      <c r="AO22" s="326">
        <v>95.8</v>
      </c>
      <c r="AP22" s="327">
        <v>98.6</v>
      </c>
      <c r="AQ22" s="328">
        <v>-2.8</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530</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531</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532</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15" t="s">
        <v>510</v>
      </c>
      <c r="AP30" s="297"/>
      <c r="AQ30" s="298" t="s">
        <v>511</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16"/>
      <c r="AP31" s="303" t="s">
        <v>512</v>
      </c>
      <c r="AQ31" s="304" t="s">
        <v>513</v>
      </c>
      <c r="AR31" s="305" t="s">
        <v>514</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17" t="s">
        <v>533</v>
      </c>
      <c r="AL32" s="1218"/>
      <c r="AM32" s="1218"/>
      <c r="AN32" s="1219"/>
      <c r="AO32" s="336">
        <v>970894</v>
      </c>
      <c r="AP32" s="336">
        <v>17754</v>
      </c>
      <c r="AQ32" s="337">
        <v>39505</v>
      </c>
      <c r="AR32" s="338">
        <v>-55.1</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17" t="s">
        <v>534</v>
      </c>
      <c r="AL33" s="1218"/>
      <c r="AM33" s="1218"/>
      <c r="AN33" s="1219"/>
      <c r="AO33" s="336" t="s">
        <v>519</v>
      </c>
      <c r="AP33" s="336" t="s">
        <v>519</v>
      </c>
      <c r="AQ33" s="337" t="s">
        <v>519</v>
      </c>
      <c r="AR33" s="338" t="s">
        <v>519</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17" t="s">
        <v>535</v>
      </c>
      <c r="AL34" s="1218"/>
      <c r="AM34" s="1218"/>
      <c r="AN34" s="1219"/>
      <c r="AO34" s="336" t="s">
        <v>519</v>
      </c>
      <c r="AP34" s="336" t="s">
        <v>519</v>
      </c>
      <c r="AQ34" s="337">
        <v>56</v>
      </c>
      <c r="AR34" s="338" t="s">
        <v>519</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17" t="s">
        <v>536</v>
      </c>
      <c r="AL35" s="1218"/>
      <c r="AM35" s="1218"/>
      <c r="AN35" s="1219"/>
      <c r="AO35" s="336">
        <v>122423</v>
      </c>
      <c r="AP35" s="336">
        <v>2239</v>
      </c>
      <c r="AQ35" s="337">
        <v>13645</v>
      </c>
      <c r="AR35" s="338">
        <v>-83.6</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17" t="s">
        <v>537</v>
      </c>
      <c r="AL36" s="1218"/>
      <c r="AM36" s="1218"/>
      <c r="AN36" s="1219"/>
      <c r="AO36" s="336">
        <v>76177</v>
      </c>
      <c r="AP36" s="336">
        <v>1393</v>
      </c>
      <c r="AQ36" s="337">
        <v>1726</v>
      </c>
      <c r="AR36" s="338">
        <v>-19.3</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17" t="s">
        <v>538</v>
      </c>
      <c r="AL37" s="1218"/>
      <c r="AM37" s="1218"/>
      <c r="AN37" s="1219"/>
      <c r="AO37" s="336" t="s">
        <v>519</v>
      </c>
      <c r="AP37" s="336" t="s">
        <v>519</v>
      </c>
      <c r="AQ37" s="337">
        <v>663</v>
      </c>
      <c r="AR37" s="338" t="s">
        <v>519</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0" t="s">
        <v>539</v>
      </c>
      <c r="AL38" s="1221"/>
      <c r="AM38" s="1221"/>
      <c r="AN38" s="1222"/>
      <c r="AO38" s="339" t="s">
        <v>519</v>
      </c>
      <c r="AP38" s="339" t="s">
        <v>519</v>
      </c>
      <c r="AQ38" s="340">
        <v>1</v>
      </c>
      <c r="AR38" s="328" t="s">
        <v>519</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0" t="s">
        <v>540</v>
      </c>
      <c r="AL39" s="1221"/>
      <c r="AM39" s="1221"/>
      <c r="AN39" s="1222"/>
      <c r="AO39" s="336">
        <v>-6920</v>
      </c>
      <c r="AP39" s="336">
        <v>-127</v>
      </c>
      <c r="AQ39" s="337">
        <v>-5573</v>
      </c>
      <c r="AR39" s="338">
        <v>-97.7</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17" t="s">
        <v>541</v>
      </c>
      <c r="AL40" s="1218"/>
      <c r="AM40" s="1218"/>
      <c r="AN40" s="1219"/>
      <c r="AO40" s="336">
        <v>-1147998</v>
      </c>
      <c r="AP40" s="336">
        <v>-20993</v>
      </c>
      <c r="AQ40" s="337">
        <v>-36518</v>
      </c>
      <c r="AR40" s="338">
        <v>-42.5</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3" t="s">
        <v>299</v>
      </c>
      <c r="AL41" s="1224"/>
      <c r="AM41" s="1224"/>
      <c r="AN41" s="1225"/>
      <c r="AO41" s="336">
        <v>14576</v>
      </c>
      <c r="AP41" s="336">
        <v>267</v>
      </c>
      <c r="AQ41" s="337">
        <v>13504</v>
      </c>
      <c r="AR41" s="338">
        <v>-98</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542</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543</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544</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0" t="s">
        <v>510</v>
      </c>
      <c r="AN49" s="1212" t="s">
        <v>545</v>
      </c>
      <c r="AO49" s="1213"/>
      <c r="AP49" s="1213"/>
      <c r="AQ49" s="1213"/>
      <c r="AR49" s="1214"/>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1"/>
      <c r="AN50" s="352" t="s">
        <v>546</v>
      </c>
      <c r="AO50" s="353" t="s">
        <v>547</v>
      </c>
      <c r="AP50" s="354" t="s">
        <v>548</v>
      </c>
      <c r="AQ50" s="355" t="s">
        <v>549</v>
      </c>
      <c r="AR50" s="356" t="s">
        <v>550</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551</v>
      </c>
      <c r="AL51" s="349"/>
      <c r="AM51" s="357">
        <v>1806356</v>
      </c>
      <c r="AN51" s="358">
        <v>33938</v>
      </c>
      <c r="AO51" s="359">
        <v>-19.899999999999999</v>
      </c>
      <c r="AP51" s="360">
        <v>66255</v>
      </c>
      <c r="AQ51" s="361">
        <v>3.6</v>
      </c>
      <c r="AR51" s="362">
        <v>-23.5</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552</v>
      </c>
      <c r="AM52" s="365">
        <v>1448578</v>
      </c>
      <c r="AN52" s="366">
        <v>27216</v>
      </c>
      <c r="AO52" s="367">
        <v>-17.399999999999999</v>
      </c>
      <c r="AP52" s="368">
        <v>31822</v>
      </c>
      <c r="AQ52" s="369">
        <v>8.8000000000000007</v>
      </c>
      <c r="AR52" s="370">
        <v>-26.2</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553</v>
      </c>
      <c r="AL53" s="349"/>
      <c r="AM53" s="357">
        <v>3000528</v>
      </c>
      <c r="AN53" s="358">
        <v>56005</v>
      </c>
      <c r="AO53" s="359">
        <v>65</v>
      </c>
      <c r="AP53" s="360">
        <v>54227</v>
      </c>
      <c r="AQ53" s="361">
        <v>-18.2</v>
      </c>
      <c r="AR53" s="362">
        <v>83.2</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552</v>
      </c>
      <c r="AM54" s="365">
        <v>2477791</v>
      </c>
      <c r="AN54" s="366">
        <v>46248</v>
      </c>
      <c r="AO54" s="367">
        <v>69.900000000000006</v>
      </c>
      <c r="AP54" s="368">
        <v>29694</v>
      </c>
      <c r="AQ54" s="369">
        <v>-6.7</v>
      </c>
      <c r="AR54" s="370">
        <v>76.599999999999994</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554</v>
      </c>
      <c r="AL55" s="349"/>
      <c r="AM55" s="357">
        <v>2272340</v>
      </c>
      <c r="AN55" s="358">
        <v>42095</v>
      </c>
      <c r="AO55" s="359">
        <v>-24.8</v>
      </c>
      <c r="AP55" s="360">
        <v>57295</v>
      </c>
      <c r="AQ55" s="361">
        <v>5.7</v>
      </c>
      <c r="AR55" s="362">
        <v>-30.5</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552</v>
      </c>
      <c r="AM56" s="365">
        <v>1787463</v>
      </c>
      <c r="AN56" s="366">
        <v>33113</v>
      </c>
      <c r="AO56" s="367">
        <v>-28.4</v>
      </c>
      <c r="AP56" s="368">
        <v>32771</v>
      </c>
      <c r="AQ56" s="369">
        <v>10.4</v>
      </c>
      <c r="AR56" s="370">
        <v>-38.799999999999997</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555</v>
      </c>
      <c r="AL57" s="349"/>
      <c r="AM57" s="357">
        <v>2424654</v>
      </c>
      <c r="AN57" s="358">
        <v>44657</v>
      </c>
      <c r="AO57" s="359">
        <v>6.1</v>
      </c>
      <c r="AP57" s="360">
        <v>54110</v>
      </c>
      <c r="AQ57" s="361">
        <v>-5.6</v>
      </c>
      <c r="AR57" s="362">
        <v>11.7</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552</v>
      </c>
      <c r="AM58" s="365">
        <v>1402704</v>
      </c>
      <c r="AN58" s="366">
        <v>25835</v>
      </c>
      <c r="AO58" s="367">
        <v>-22</v>
      </c>
      <c r="AP58" s="368">
        <v>30620</v>
      </c>
      <c r="AQ58" s="369">
        <v>-6.6</v>
      </c>
      <c r="AR58" s="370">
        <v>-15.4</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556</v>
      </c>
      <c r="AL59" s="349"/>
      <c r="AM59" s="357">
        <v>2340014</v>
      </c>
      <c r="AN59" s="358">
        <v>42790</v>
      </c>
      <c r="AO59" s="359">
        <v>-4.2</v>
      </c>
      <c r="AP59" s="360">
        <v>54684</v>
      </c>
      <c r="AQ59" s="361">
        <v>1.1000000000000001</v>
      </c>
      <c r="AR59" s="362">
        <v>-5.3</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552</v>
      </c>
      <c r="AM60" s="365">
        <v>1425624</v>
      </c>
      <c r="AN60" s="366">
        <v>26069</v>
      </c>
      <c r="AO60" s="367">
        <v>0.9</v>
      </c>
      <c r="AP60" s="368">
        <v>32829</v>
      </c>
      <c r="AQ60" s="369">
        <v>7.2</v>
      </c>
      <c r="AR60" s="370">
        <v>-6.3</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557</v>
      </c>
      <c r="AL61" s="371"/>
      <c r="AM61" s="372">
        <v>2368778</v>
      </c>
      <c r="AN61" s="373">
        <v>43897</v>
      </c>
      <c r="AO61" s="374">
        <v>4.4000000000000004</v>
      </c>
      <c r="AP61" s="375">
        <v>57314</v>
      </c>
      <c r="AQ61" s="376">
        <v>-2.7</v>
      </c>
      <c r="AR61" s="362">
        <v>7.1</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552</v>
      </c>
      <c r="AM62" s="365">
        <v>1708432</v>
      </c>
      <c r="AN62" s="366">
        <v>31696</v>
      </c>
      <c r="AO62" s="367">
        <v>0.6</v>
      </c>
      <c r="AP62" s="368">
        <v>31547</v>
      </c>
      <c r="AQ62" s="369">
        <v>2.6</v>
      </c>
      <c r="AR62" s="370">
        <v>-2</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u1x2sefZl5snNY+GK8AiS24zHqm82OE6Ye4Ukq2+oVxE1VHWhVVguc89raKBhGm6FUtTonWXQLcbLqYB/aI7g==" saltValue="snbTlthDtCjejM3E8zdN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9Y51KlnCv95aTnOE+xxkt0bs/G5If60yPm+RS9duRiQbq37Ff8BMUgxNev2A8ukbmmnbA7N1sL3AFj28cyPQ==" saltValue="cEarLTQf7YvCUnwBSXAT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Ua/ePFjfjPVGkfQumeuZwHz+5pbXpbgw8uw98UF82x9uuT8DJrA+vY/30CowbrRYStuKDxGIZIll37u1iTZHw==" saltValue="kgS3/a973f74SvzFe8fj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5" t="s">
        <v>3</v>
      </c>
      <c r="D47" s="1235"/>
      <c r="E47" s="1236"/>
      <c r="F47" s="11">
        <v>21.11</v>
      </c>
      <c r="G47" s="12">
        <v>21.71</v>
      </c>
      <c r="H47" s="12">
        <v>23.55</v>
      </c>
      <c r="I47" s="12">
        <v>23.5</v>
      </c>
      <c r="J47" s="13">
        <v>21.08</v>
      </c>
    </row>
    <row r="48" spans="2:10" ht="57.75" customHeight="1" x14ac:dyDescent="0.15">
      <c r="B48" s="14"/>
      <c r="C48" s="1237" t="s">
        <v>4</v>
      </c>
      <c r="D48" s="1237"/>
      <c r="E48" s="1238"/>
      <c r="F48" s="15">
        <v>5.48</v>
      </c>
      <c r="G48" s="16">
        <v>8.3699999999999992</v>
      </c>
      <c r="H48" s="16">
        <v>6.38</v>
      </c>
      <c r="I48" s="16">
        <v>6.22</v>
      </c>
      <c r="J48" s="17">
        <v>7.05</v>
      </c>
    </row>
    <row r="49" spans="2:10" ht="57.75" customHeight="1" thickBot="1" x14ac:dyDescent="0.2">
      <c r="B49" s="18"/>
      <c r="C49" s="1239" t="s">
        <v>5</v>
      </c>
      <c r="D49" s="1239"/>
      <c r="E49" s="1240"/>
      <c r="F49" s="19" t="s">
        <v>566</v>
      </c>
      <c r="G49" s="20">
        <v>6.43</v>
      </c>
      <c r="H49" s="20">
        <v>1.57</v>
      </c>
      <c r="I49" s="20">
        <v>2.14</v>
      </c>
      <c r="J49" s="21">
        <v>0.44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PGeZ3G5l5nHPtNezYd3EdLP5gJ0LOYsrvpIZ2N6MQKl74v+VtkDZ6/E5d+LW1+T7UpqRm0oamA12btWCNnzcA==" saltValue="VX+25tKaU3AOBHeGtzzz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2020-08-26T07:09:51Z</cp:lastPrinted>
  <dcterms:created xsi:type="dcterms:W3CDTF">2020-02-10T04:06:42Z</dcterms:created>
  <dcterms:modified xsi:type="dcterms:W3CDTF">2020-08-26T07:11:49Z</dcterms:modified>
  <cp:category/>
</cp:coreProperties>
</file>